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19965" windowHeight="6540"/>
  </bookViews>
  <sheets>
    <sheet name="Project Budget" sheetId="1" r:id="rId1"/>
  </sheets>
  <definedNames>
    <definedName name="_xlnm.Print_Area" localSheetId="0">'Project Budget'!$A$1:$E$45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1" i="1" l="1"/>
  <c r="C40" i="1"/>
  <c r="E40" i="1" s="1"/>
  <c r="C33" i="1"/>
  <c r="E33" i="1"/>
  <c r="E34" i="1"/>
  <c r="E17" i="1"/>
  <c r="C17" i="1"/>
  <c r="E45" i="1" l="1"/>
  <c r="E42" i="1"/>
  <c r="E41" i="1"/>
  <c r="E35" i="1" l="1"/>
  <c r="E39" i="1"/>
  <c r="D36" i="1" l="1"/>
  <c r="C36" i="1"/>
  <c r="E31" i="1"/>
  <c r="E29" i="1"/>
  <c r="E27" i="1"/>
  <c r="E25" i="1"/>
  <c r="E23" i="1"/>
  <c r="E21" i="1"/>
  <c r="E19" i="1"/>
  <c r="E16" i="1"/>
  <c r="E13" i="1"/>
  <c r="E36" i="1" l="1"/>
</calcChain>
</file>

<file path=xl/sharedStrings.xml><?xml version="1.0" encoding="utf-8"?>
<sst xmlns="http://schemas.openxmlformats.org/spreadsheetml/2006/main" count="47" uniqueCount="42">
  <si>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</si>
  <si>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</si>
  <si>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</si>
  <si>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</si>
  <si>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</si>
  <si>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</si>
  <si>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</si>
  <si>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</si>
  <si>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</si>
  <si>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</si>
  <si>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</si>
  <si>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</si>
  <si>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</si>
  <si>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</si>
  <si>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</si>
  <si>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</si>
  <si>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</si>
  <si>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</si>
  <si>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</si>
  <si>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</si>
  <si>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</si>
  <si>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</si>
  <si>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</si>
  <si>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In kind:</t>
  </si>
  <si>
    <t>M.L. 2020 Budget Spreadsheet</t>
  </si>
  <si>
    <t xml:space="preserve">SOURCE AND USE OF OTHER FUNDS CONTRIBUTED TO THE PROJECT
</t>
  </si>
  <si>
    <t xml:space="preserve">Other ENRTF APPROPRIATIONS AWARDED IN THE LAST SIX YEARS
</t>
  </si>
  <si>
    <t>Attachment A: Project Budget Spreadsheet</t>
  </si>
  <si>
    <t>Project Manager: Adam Arvidson</t>
  </si>
  <si>
    <r>
      <t xml:space="preserve">Project Title: </t>
    </r>
    <r>
      <rPr>
        <sz val="11"/>
        <rFont val="Calibri"/>
        <family val="2"/>
        <scheme val="minor"/>
      </rPr>
      <t xml:space="preserve"> </t>
    </r>
    <r>
      <rPr>
        <b/>
        <sz val="11"/>
        <rFont val="Calibri"/>
        <family val="2"/>
        <scheme val="minor"/>
      </rPr>
      <t>Mississippi River Aquatic Habitat Restoration and Mussel Reintroduction</t>
    </r>
  </si>
  <si>
    <t>Organization: Minneapolis Park and Recreation Board</t>
  </si>
  <si>
    <t>Today's Date:  4/15/2019</t>
  </si>
  <si>
    <t>Project Budget: $2,538,000</t>
  </si>
  <si>
    <t>secured</t>
  </si>
  <si>
    <r>
      <t xml:space="preserve">Project Length and Completion Date: </t>
    </r>
    <r>
      <rPr>
        <sz val="11"/>
        <rFont val="Calibri"/>
        <family val="2"/>
        <scheme val="minor"/>
      </rPr>
      <t xml:space="preserve"> </t>
    </r>
    <r>
      <rPr>
        <b/>
        <sz val="11"/>
        <rFont val="Calibri"/>
        <family val="2"/>
        <scheme val="minor"/>
      </rPr>
      <t>6 years, until October 2026</t>
    </r>
  </si>
  <si>
    <r>
      <rPr>
        <b/>
        <i/>
        <sz val="11"/>
        <rFont val="Calibri"/>
        <family val="2"/>
        <scheme val="minor"/>
      </rPr>
      <t xml:space="preserve">Mike Davis: </t>
    </r>
    <r>
      <rPr>
        <i/>
        <sz val="11"/>
        <rFont val="Calibri"/>
        <family val="2"/>
        <scheme val="minor"/>
      </rPr>
      <t>consultation on restoration construction plans and mussel reintroduction plans. Davis is a project partner and will not be selected competitively</t>
    </r>
  </si>
  <si>
    <r>
      <rPr>
        <b/>
        <i/>
        <sz val="11"/>
        <rFont val="Calibri"/>
        <family val="2"/>
        <scheme val="minor"/>
      </rPr>
      <t xml:space="preserve">Engineering and Design: </t>
    </r>
    <r>
      <rPr>
        <i/>
        <sz val="11"/>
        <rFont val="Calibri"/>
        <family val="2"/>
        <scheme val="minor"/>
      </rPr>
      <t>preparation of restoration construction plans for island and shoreline habitat restoration. Consultant will be selected through a competitive RFP, following purchasing and civil rights rules of the City of Minneapolis and MPRB.</t>
    </r>
  </si>
  <si>
    <r>
      <rPr>
        <b/>
        <i/>
        <sz val="11"/>
        <rFont val="Calibri"/>
        <family val="2"/>
        <scheme val="minor"/>
      </rPr>
      <t xml:space="preserve">Construction: </t>
    </r>
    <r>
      <rPr>
        <i/>
        <sz val="11"/>
        <rFont val="Calibri"/>
        <family val="2"/>
        <scheme val="minor"/>
      </rPr>
      <t>A qualified contractor will be selected through a competitive public bidding process, under purchasing and civil rights rules of the City of Minneapolis and MPRB. Construction contractor will be responsible for all construction activities associated with restoration of island and shoreline habitat.</t>
    </r>
  </si>
  <si>
    <r>
      <rPr>
        <b/>
        <i/>
        <sz val="11"/>
        <rFont val="Calibri"/>
        <family val="2"/>
        <scheme val="minor"/>
      </rPr>
      <t>Mussel propagation, reintroduction, and monitoring:</t>
    </r>
    <r>
      <rPr>
        <i/>
        <sz val="11"/>
        <rFont val="Calibri"/>
        <family val="2"/>
        <scheme val="minor"/>
      </rPr>
      <t xml:space="preserve"> The DNR mussel lab will provide all services associated with mussel reintroduction and monitoring, as a portion of its overall operational costs. Full documentation of work related to this grant activity will be provided.</t>
    </r>
  </si>
  <si>
    <r>
      <t xml:space="preserve">Non-State: </t>
    </r>
    <r>
      <rPr>
        <sz val="11"/>
        <rFont val="Calibri"/>
        <family val="2"/>
        <scheme val="minor"/>
      </rPr>
      <t>MPRB local levy contributed to project administrative costs for work performed under this request</t>
    </r>
  </si>
  <si>
    <r>
      <t xml:space="preserve">State: </t>
    </r>
    <r>
      <rPr>
        <sz val="11"/>
        <rFont val="Calibri"/>
        <family val="2"/>
        <scheme val="minor"/>
      </rPr>
      <t>Regional Parks Funds, Parks and Trails Legacy Funds utilized to acquire lands for restoration and recreate Hall's Island</t>
    </r>
  </si>
  <si>
    <r>
      <t xml:space="preserve">Non-State: </t>
    </r>
    <r>
      <rPr>
        <sz val="11"/>
        <rFont val="Calibri"/>
        <family val="2"/>
        <scheme val="minor"/>
      </rPr>
      <t>MPRB local levy and MWMO grants utilized to acquire lands for restoration and recreate Hall's Island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</si>
</sst>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9"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b/>
      <i/>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s>
  <cellStyleXfs count="2">
    <xf numFmtId="0" fontId="0" fillId="0" borderId="0"/>
    <xf numFmtId="44" fontId="6" fillId="0" borderId="0" applyFont="0" applyFill="0" applyBorder="0" applyAlignment="0" applyProtection="0"/>
  </cellStyleXfs>
  <cellXfs count="50">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4" fillId="0" borderId="18" xfId="0" applyFont="1" applyBorder="1" applyAlignment="1">
      <alignment vertical="top" wrapText="1"/>
    </xf>
    <xf numFmtId="0" fontId="5" fillId="0" borderId="17" xfId="0" applyFont="1" applyBorder="1" applyAlignment="1">
      <alignment vertical="top" wrapText="1"/>
    </xf>
    <xf numFmtId="164" fontId="3" fillId="0" borderId="19" xfId="0" applyNumberFormat="1" applyFont="1" applyBorder="1" applyAlignment="1">
      <alignment horizontal="righ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9"/>
  <sheetViews>
    <sheetView tabSelected="1" view="pageBreakPreview" topLeftCell="A28" zoomScaleNormal="100" zoomScaleSheetLayoutView="100" zoomScalePageLayoutView="70" workbookViewId="0">
      <selection activeCell="C40" sqref="C40"/>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27</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24</v>
      </c>
      <c r="B3" s="4"/>
      <c r="C3" s="4"/>
      <c r="D3" s="3"/>
      <c r="E3" s="3"/>
      <c r="F3" s="3"/>
      <c r="G3" s="3"/>
      <c r="H3" s="3"/>
      <c r="I3" s="3"/>
      <c r="J3" s="3"/>
      <c r="K3" s="3"/>
      <c r="L3" s="3"/>
      <c r="M3" s="3"/>
      <c r="N3" s="3"/>
      <c r="O3" s="3"/>
      <c r="P3" s="3"/>
      <c r="Q3" s="3"/>
      <c r="R3" s="3"/>
      <c r="S3" s="3"/>
    </row>
    <row r="4" spans="1:19" s="7" customFormat="1" ht="16.149999999999999" customHeight="1" x14ac:dyDescent="0.2">
      <c r="A4" s="5" t="s">
        <v>9</v>
      </c>
      <c r="B4" s="8"/>
      <c r="C4" s="8"/>
      <c r="D4" s="1"/>
      <c r="E4" s="1"/>
      <c r="F4" s="1"/>
      <c r="G4" s="1"/>
      <c r="H4" s="1"/>
      <c r="I4" s="1"/>
      <c r="J4" s="1"/>
      <c r="K4" s="1"/>
      <c r="L4" s="1"/>
      <c r="M4" s="1"/>
      <c r="N4" s="1"/>
      <c r="O4" s="1"/>
      <c r="P4" s="1"/>
      <c r="Q4" s="1"/>
      <c r="R4" s="1"/>
      <c r="S4" s="1"/>
    </row>
    <row r="5" spans="1:19" s="5" customFormat="1" ht="16.149999999999999" customHeight="1" x14ac:dyDescent="0.2">
      <c r="A5" s="5" t="s">
        <v>28</v>
      </c>
      <c r="B5" s="6"/>
      <c r="C5" s="6"/>
    </row>
    <row r="6" spans="1:19" s="5" customFormat="1" ht="16.149999999999999" customHeight="1" x14ac:dyDescent="0.2">
      <c r="A6" s="5" t="s">
        <v>29</v>
      </c>
      <c r="B6" s="6"/>
      <c r="C6" s="6"/>
    </row>
    <row r="7" spans="1:19" s="5" customFormat="1" ht="16.149999999999999" customHeight="1" x14ac:dyDescent="0.2">
      <c r="A7" s="5" t="s">
        <v>30</v>
      </c>
      <c r="B7" s="6"/>
      <c r="C7" s="6"/>
    </row>
    <row r="8" spans="1:19" s="5" customFormat="1" ht="16.149999999999999" customHeight="1" x14ac:dyDescent="0.2">
      <c r="A8" s="9" t="s">
        <v>32</v>
      </c>
      <c r="B8" s="6"/>
      <c r="C8" s="6"/>
    </row>
    <row r="9" spans="1:19" s="3" customFormat="1" ht="16.149999999999999" customHeight="1" x14ac:dyDescent="0.2">
      <c r="A9" s="5" t="s">
        <v>34</v>
      </c>
      <c r="B9" s="6"/>
      <c r="C9" s="6"/>
      <c r="D9" s="5"/>
      <c r="E9" s="5"/>
      <c r="F9" s="5"/>
      <c r="G9" s="5"/>
      <c r="H9" s="5"/>
      <c r="I9" s="5"/>
      <c r="J9" s="5"/>
      <c r="K9" s="5"/>
    </row>
    <row r="10" spans="1:19" s="5" customFormat="1" ht="16.149999999999999" customHeight="1" x14ac:dyDescent="0.2">
      <c r="A10" s="12" t="s">
        <v>31</v>
      </c>
      <c r="B10" s="6"/>
      <c r="C10" s="6"/>
      <c r="D10" s="22"/>
      <c r="E10" s="22"/>
    </row>
    <row r="11" spans="1:19" ht="33.6" customHeight="1" thickBot="1" x14ac:dyDescent="0.3">
      <c r="A11" s="26" t="s">
        <v>3</v>
      </c>
      <c r="B11" s="27"/>
      <c r="C11" s="25" t="s">
        <v>10</v>
      </c>
      <c r="D11" s="24" t="s">
        <v>2</v>
      </c>
      <c r="E11" s="25" t="s">
        <v>11</v>
      </c>
      <c r="F11" s="7"/>
      <c r="G11" s="7"/>
      <c r="H11" s="7"/>
      <c r="I11" s="7"/>
      <c r="J11" s="7"/>
      <c r="K11" s="7"/>
      <c r="L11" s="7"/>
    </row>
    <row r="12" spans="1:19" ht="15.75" thickTop="1" x14ac:dyDescent="0.2">
      <c r="A12" s="40" t="s">
        <v>1</v>
      </c>
      <c r="B12" s="41"/>
      <c r="C12" s="21"/>
      <c r="D12" s="33"/>
      <c r="E12" s="34"/>
      <c r="F12" s="7"/>
      <c r="G12" s="7"/>
      <c r="H12" s="7"/>
      <c r="I12" s="7"/>
      <c r="J12" s="7"/>
      <c r="K12" s="7"/>
      <c r="L12" s="7"/>
    </row>
    <row r="13" spans="1:19" x14ac:dyDescent="0.2">
      <c r="A13" s="42" t="s">
        <v>4</v>
      </c>
      <c r="B13" s="43"/>
      <c r="C13" s="14">
        <v>0</v>
      </c>
      <c r="D13" s="31">
        <v>0</v>
      </c>
      <c r="E13" s="31">
        <f>C13-D13</f>
        <v>0</v>
      </c>
      <c r="F13" s="8"/>
      <c r="G13" s="8"/>
      <c r="H13" s="8"/>
      <c r="I13" s="8"/>
      <c r="J13" s="8"/>
      <c r="K13" s="8"/>
      <c r="L13" s="8"/>
      <c r="M13" s="2"/>
    </row>
    <row r="14" spans="1:19" x14ac:dyDescent="0.2">
      <c r="A14" s="44"/>
      <c r="B14" s="45"/>
      <c r="C14" s="32"/>
      <c r="D14" s="32"/>
      <c r="E14" s="32"/>
      <c r="F14" s="8"/>
      <c r="G14" s="8"/>
      <c r="H14" s="8"/>
      <c r="I14" s="8"/>
      <c r="J14" s="8"/>
      <c r="K14" s="8"/>
      <c r="L14" s="8"/>
      <c r="M14" s="2"/>
    </row>
    <row r="15" spans="1:19" x14ac:dyDescent="0.2">
      <c r="A15" s="42" t="s">
        <v>5</v>
      </c>
      <c r="B15" s="43"/>
      <c r="C15" s="14"/>
      <c r="D15" s="14"/>
      <c r="E15" s="14"/>
      <c r="F15" s="8"/>
      <c r="G15" s="8"/>
      <c r="H15" s="8"/>
      <c r="I15" s="8"/>
      <c r="J15" s="8"/>
      <c r="K15" s="8"/>
      <c r="L15" s="8"/>
      <c r="M15" s="2"/>
    </row>
    <row r="16" spans="1:19" ht="31.5" customHeight="1" x14ac:dyDescent="0.2">
      <c r="A16" s="44" t="s">
        <v>35</v>
      </c>
      <c r="B16" s="45"/>
      <c r="C16" s="14">
        <v>3000</v>
      </c>
      <c r="D16" s="14">
        <v>0</v>
      </c>
      <c r="E16" s="14">
        <f t="shared" ref="E16" si="0">C16-D16</f>
        <v>3000</v>
      </c>
      <c r="F16" s="8"/>
      <c r="G16" s="8"/>
      <c r="H16" s="8"/>
      <c r="I16" s="8"/>
      <c r="J16" s="8"/>
      <c r="K16" s="8"/>
      <c r="L16" s="8"/>
      <c r="M16" s="2"/>
    </row>
    <row r="17" spans="1:13" ht="60" x14ac:dyDescent="0.2">
      <c r="A17" s="35" t="s">
        <v>36</v>
      </c>
      <c r="B17" s="36"/>
      <c r="C17" s="14">
        <f>106500+240000</f>
        <v>346500</v>
      </c>
      <c r="D17" s="14">
        <v>0</v>
      </c>
      <c r="E17" s="14">
        <f t="shared" ref="E17" si="1">C17-D17</f>
        <v>346500</v>
      </c>
      <c r="F17" s="8"/>
      <c r="G17" s="8"/>
      <c r="H17" s="8"/>
      <c r="I17" s="8"/>
      <c r="J17" s="8"/>
      <c r="K17" s="8"/>
      <c r="L17" s="8"/>
      <c r="M17" s="2"/>
    </row>
    <row r="18" spans="1:13" x14ac:dyDescent="0.2">
      <c r="A18" s="42" t="s">
        <v>6</v>
      </c>
      <c r="B18" s="43"/>
      <c r="C18" s="14"/>
      <c r="D18" s="14"/>
      <c r="E18" s="14"/>
      <c r="F18" s="8"/>
      <c r="G18" s="8"/>
      <c r="H18" s="8"/>
      <c r="I18" s="8"/>
      <c r="J18" s="8"/>
      <c r="K18" s="8"/>
      <c r="L18" s="8"/>
      <c r="M18" s="2"/>
    </row>
    <row r="19" spans="1:13" x14ac:dyDescent="0.2">
      <c r="A19" s="42"/>
      <c r="B19" s="43"/>
      <c r="C19" s="14">
        <v>0</v>
      </c>
      <c r="D19" s="14">
        <v>0</v>
      </c>
      <c r="E19" s="14">
        <f t="shared" ref="E19" si="2">C19-D19</f>
        <v>0</v>
      </c>
      <c r="F19" s="8"/>
      <c r="G19" s="8"/>
      <c r="H19" s="8"/>
      <c r="I19" s="8"/>
      <c r="J19" s="8"/>
      <c r="K19" s="8"/>
      <c r="L19" s="8"/>
      <c r="M19" s="2"/>
    </row>
    <row r="20" spans="1:13" x14ac:dyDescent="0.2">
      <c r="A20" s="42" t="s">
        <v>12</v>
      </c>
      <c r="B20" s="43"/>
      <c r="C20" s="14"/>
      <c r="D20" s="14"/>
      <c r="E20" s="14"/>
      <c r="F20" s="8"/>
      <c r="G20" s="8"/>
      <c r="H20" s="8"/>
      <c r="I20" s="8"/>
      <c r="J20" s="8"/>
      <c r="K20" s="8"/>
      <c r="L20" s="8"/>
      <c r="M20" s="2"/>
    </row>
    <row r="21" spans="1:13" x14ac:dyDescent="0.2">
      <c r="A21" s="42"/>
      <c r="B21" s="43"/>
      <c r="C21" s="14">
        <v>0</v>
      </c>
      <c r="D21" s="14">
        <v>0</v>
      </c>
      <c r="E21" s="14">
        <f t="shared" ref="E21" si="3">C21-D21</f>
        <v>0</v>
      </c>
      <c r="F21" s="8"/>
      <c r="G21" s="8"/>
      <c r="H21" s="8"/>
      <c r="I21" s="8"/>
      <c r="J21" s="8"/>
      <c r="K21" s="8"/>
      <c r="L21" s="8"/>
      <c r="M21" s="2"/>
    </row>
    <row r="22" spans="1:13" x14ac:dyDescent="0.2">
      <c r="A22" s="42" t="s">
        <v>13</v>
      </c>
      <c r="B22" s="43"/>
      <c r="C22" s="14"/>
      <c r="D22" s="14"/>
      <c r="E22" s="14"/>
    </row>
    <row r="23" spans="1:13" ht="14.25" customHeight="1" x14ac:dyDescent="0.2">
      <c r="A23" s="44"/>
      <c r="B23" s="45"/>
      <c r="C23" s="14">
        <v>0</v>
      </c>
      <c r="D23" s="14">
        <v>0</v>
      </c>
      <c r="E23" s="14">
        <f t="shared" ref="E23" si="4">C23-D23</f>
        <v>0</v>
      </c>
    </row>
    <row r="24" spans="1:13" x14ac:dyDescent="0.2">
      <c r="A24" s="42" t="s">
        <v>14</v>
      </c>
      <c r="B24" s="43"/>
      <c r="C24" s="14"/>
      <c r="D24" s="14"/>
      <c r="E24" s="14"/>
    </row>
    <row r="25" spans="1:13" x14ac:dyDescent="0.2">
      <c r="A25" s="44"/>
      <c r="B25" s="45"/>
      <c r="C25" s="14">
        <v>0</v>
      </c>
      <c r="D25" s="14">
        <v>0</v>
      </c>
      <c r="E25" s="14">
        <f t="shared" ref="E25" si="5">C25-D25</f>
        <v>0</v>
      </c>
    </row>
    <row r="26" spans="1:13" x14ac:dyDescent="0.2">
      <c r="A26" s="42" t="s">
        <v>15</v>
      </c>
      <c r="B26" s="43"/>
      <c r="C26" s="14"/>
      <c r="D26" s="14"/>
      <c r="E26" s="14"/>
    </row>
    <row r="27" spans="1:13" x14ac:dyDescent="0.2">
      <c r="A27" s="44"/>
      <c r="B27" s="45"/>
      <c r="C27" s="14">
        <v>0</v>
      </c>
      <c r="D27" s="14">
        <v>0</v>
      </c>
      <c r="E27" s="14">
        <f t="shared" ref="E27" si="6">C27-D27</f>
        <v>0</v>
      </c>
    </row>
    <row r="28" spans="1:13" x14ac:dyDescent="0.2">
      <c r="A28" s="42" t="s">
        <v>16</v>
      </c>
      <c r="B28" s="43"/>
      <c r="C28" s="14"/>
      <c r="D28" s="14"/>
      <c r="E28" s="14"/>
    </row>
    <row r="29" spans="1:13" x14ac:dyDescent="0.2">
      <c r="A29" s="44"/>
      <c r="B29" s="45"/>
      <c r="C29" s="14">
        <v>0</v>
      </c>
      <c r="D29" s="14">
        <v>0</v>
      </c>
      <c r="E29" s="14">
        <f t="shared" ref="E29" si="7">C29-D29</f>
        <v>0</v>
      </c>
    </row>
    <row r="30" spans="1:13" x14ac:dyDescent="0.2">
      <c r="A30" s="42" t="s">
        <v>7</v>
      </c>
      <c r="B30" s="43"/>
      <c r="C30" s="14"/>
      <c r="D30" s="14"/>
      <c r="E30" s="14"/>
      <c r="F30" s="7"/>
      <c r="G30" s="7"/>
      <c r="H30" s="7"/>
      <c r="I30" s="7"/>
      <c r="J30" s="7"/>
      <c r="K30" s="7"/>
      <c r="L30" s="7"/>
      <c r="M30" s="7"/>
    </row>
    <row r="31" spans="1:13" x14ac:dyDescent="0.2">
      <c r="A31" s="42"/>
      <c r="B31" s="43"/>
      <c r="C31" s="15">
        <v>0</v>
      </c>
      <c r="D31" s="14">
        <v>0</v>
      </c>
      <c r="E31" s="14">
        <f t="shared" ref="E31" si="8">C31-D31</f>
        <v>0</v>
      </c>
    </row>
    <row r="32" spans="1:13" x14ac:dyDescent="0.2">
      <c r="A32" s="42" t="s">
        <v>17</v>
      </c>
      <c r="B32" s="43"/>
      <c r="C32" s="15"/>
      <c r="D32" s="14"/>
      <c r="E32" s="14"/>
    </row>
    <row r="33" spans="1:5" ht="75" x14ac:dyDescent="0.2">
      <c r="A33" s="38" t="s">
        <v>37</v>
      </c>
      <c r="B33" s="37"/>
      <c r="C33" s="14">
        <f>603500+1360000</f>
        <v>1963500</v>
      </c>
      <c r="D33" s="14">
        <v>0</v>
      </c>
      <c r="E33" s="14">
        <f t="shared" ref="E33" si="9">C33-D33</f>
        <v>1963500</v>
      </c>
    </row>
    <row r="34" spans="1:5" ht="60" x14ac:dyDescent="0.2">
      <c r="A34" s="38" t="s">
        <v>38</v>
      </c>
      <c r="B34" s="37"/>
      <c r="C34" s="16">
        <v>225000</v>
      </c>
      <c r="D34" s="16">
        <v>0</v>
      </c>
      <c r="E34" s="16">
        <f t="shared" ref="E34" si="10">C34-D34</f>
        <v>225000</v>
      </c>
    </row>
    <row r="35" spans="1:5" s="2" customFormat="1" ht="15.75" thickBot="1" x14ac:dyDescent="0.25">
      <c r="A35" s="46"/>
      <c r="B35" s="47"/>
      <c r="C35" s="39">
        <v>0</v>
      </c>
      <c r="D35" s="39">
        <v>0</v>
      </c>
      <c r="E35" s="39">
        <f t="shared" ref="E35" si="11">C35-D35</f>
        <v>0</v>
      </c>
    </row>
    <row r="36" spans="1:5" s="2" customFormat="1" ht="15.75" thickTop="1" x14ac:dyDescent="0.2">
      <c r="A36" s="48" t="s">
        <v>0</v>
      </c>
      <c r="B36" s="49"/>
      <c r="C36" s="16">
        <f>SUM(C13:C35)</f>
        <v>2538000</v>
      </c>
      <c r="D36" s="16">
        <f>SUM(D13:D35)</f>
        <v>0</v>
      </c>
      <c r="E36" s="16">
        <f>SUM(E13:E35)</f>
        <v>2538000</v>
      </c>
    </row>
    <row r="37" spans="1:5" s="2" customFormat="1" x14ac:dyDescent="0.2">
      <c r="B37" s="20"/>
      <c r="C37" s="20"/>
      <c r="D37" s="20"/>
      <c r="E37" s="20"/>
    </row>
    <row r="38" spans="1:5" s="2" customFormat="1" ht="30" x14ac:dyDescent="0.2">
      <c r="A38" s="28" t="s">
        <v>25</v>
      </c>
      <c r="B38" s="29" t="s">
        <v>18</v>
      </c>
      <c r="C38" s="29" t="s">
        <v>20</v>
      </c>
      <c r="D38" s="29" t="s">
        <v>21</v>
      </c>
      <c r="E38" s="29" t="s">
        <v>22</v>
      </c>
    </row>
    <row r="39" spans="1:5" s="2" customFormat="1" ht="30" x14ac:dyDescent="0.25">
      <c r="A39" s="19" t="s">
        <v>39</v>
      </c>
      <c r="B39" s="17" t="s">
        <v>33</v>
      </c>
      <c r="C39" s="18">
        <v>200000</v>
      </c>
      <c r="D39" s="18">
        <v>0</v>
      </c>
      <c r="E39" s="18">
        <f>C39-D39</f>
        <v>200000</v>
      </c>
    </row>
    <row r="40" spans="1:5" s="2" customFormat="1" ht="30" x14ac:dyDescent="0.25">
      <c r="A40" s="19" t="s">
        <v>41</v>
      </c>
      <c r="B40" s="17" t="s">
        <v>33</v>
      </c>
      <c r="C40" s="18">
        <f>2060000+6601727</f>
        <v>8661727</v>
      </c>
      <c r="D40" s="18">
        <v>0</v>
      </c>
      <c r="E40" s="18">
        <f>C40-D40</f>
        <v>8661727</v>
      </c>
    </row>
    <row r="41" spans="1:5" s="2" customFormat="1" ht="33.75" customHeight="1" x14ac:dyDescent="0.25">
      <c r="A41" s="19" t="s">
        <v>40</v>
      </c>
      <c r="B41" s="17" t="s">
        <v>33</v>
      </c>
      <c r="C41" s="18">
        <f>4205000+1949581</f>
        <v>6154581</v>
      </c>
      <c r="D41" s="18">
        <v>0</v>
      </c>
      <c r="E41" s="18">
        <f t="shared" ref="E41:E42" si="12">C41-D41</f>
        <v>6154581</v>
      </c>
    </row>
    <row r="42" spans="1:5" s="2" customFormat="1" x14ac:dyDescent="0.25">
      <c r="A42" s="19" t="s">
        <v>23</v>
      </c>
      <c r="B42" s="17"/>
      <c r="C42" s="18">
        <v>0</v>
      </c>
      <c r="D42" s="18">
        <v>0</v>
      </c>
      <c r="E42" s="18">
        <f t="shared" si="12"/>
        <v>0</v>
      </c>
    </row>
    <row r="43" spans="1:5" s="2" customFormat="1" x14ac:dyDescent="0.25">
      <c r="A43" s="13"/>
      <c r="B43" s="23"/>
      <c r="C43" s="23"/>
      <c r="D43" s="23"/>
      <c r="E43" s="23"/>
    </row>
    <row r="44" spans="1:5" s="2" customFormat="1" ht="45" x14ac:dyDescent="0.2">
      <c r="A44" s="30" t="s">
        <v>26</v>
      </c>
      <c r="B44" s="29" t="s">
        <v>19</v>
      </c>
      <c r="C44" s="29" t="s">
        <v>10</v>
      </c>
      <c r="D44" s="29" t="s">
        <v>21</v>
      </c>
      <c r="E44" s="29" t="s">
        <v>22</v>
      </c>
    </row>
    <row r="45" spans="1:5" s="2" customFormat="1" x14ac:dyDescent="0.25">
      <c r="A45" s="19"/>
      <c r="B45" s="17"/>
      <c r="C45" s="18">
        <v>0</v>
      </c>
      <c r="D45" s="18">
        <v>0</v>
      </c>
      <c r="E45" s="18">
        <f t="shared" ref="E45" si="13">C45-D45</f>
        <v>0</v>
      </c>
    </row>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sheetData>
  <mergeCells count="22">
    <mergeCell ref="A32:B32"/>
    <mergeCell ref="A35:B35"/>
    <mergeCell ref="A36:B36"/>
    <mergeCell ref="A28:B28"/>
    <mergeCell ref="A29:B29"/>
    <mergeCell ref="A30:B30"/>
    <mergeCell ref="A31:B31"/>
    <mergeCell ref="A23:B23"/>
    <mergeCell ref="A24:B24"/>
    <mergeCell ref="A25:B25"/>
    <mergeCell ref="A26:B26"/>
    <mergeCell ref="A27:B27"/>
    <mergeCell ref="A22:B22"/>
    <mergeCell ref="A15:B15"/>
    <mergeCell ref="A16:B16"/>
    <mergeCell ref="A18:B18"/>
    <mergeCell ref="A19:B19"/>
    <mergeCell ref="A12:B12"/>
    <mergeCell ref="A13:B13"/>
    <mergeCell ref="A14:B14"/>
    <mergeCell ref="A20:B20"/>
    <mergeCell ref="A21:B21"/>
  </mergeCells>
  <phoneticPr fontId="1" type="noConversion"/>
  <pageMargins left="0.5" right="0.5" top="0.5" bottom="0.5" header="0.25" footer="0"/>
  <pageSetup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2019-05-07T20:13:18Z</dcterms:modified>
</cp:coreProperties>
</file>