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Budget'!$A$1:$E$64</definedName>
  </definedNames>
  <calcPr calcId="162913"/>
</workbook>
</file>

<file path=xl/calcChain.xml><?xml version="1.0" encoding="utf-8"?>
<calcChain xmlns="http://schemas.openxmlformats.org/spreadsheetml/2006/main">
  <c r="C50" i="1" l="1"/>
  <c r="C46" i="1"/>
  <c r="C42" i="1"/>
  <c r="C25" i="1"/>
  <c r="C22" i="1"/>
  <c r="E42" i="1" l="1"/>
  <c r="E46" i="1"/>
  <c r="C56" i="1" l="1"/>
  <c r="B8" i="1" s="1"/>
  <c r="E50" i="1" l="1"/>
  <c r="E25" i="1"/>
  <c r="E64" i="1" l="1"/>
  <c r="E61" i="1"/>
  <c r="E60" i="1"/>
  <c r="E59" i="1" l="1"/>
  <c r="D56" i="1" l="1"/>
  <c r="E41" i="1"/>
  <c r="E39" i="1"/>
  <c r="E37" i="1"/>
  <c r="E35" i="1"/>
  <c r="E33" i="1"/>
  <c r="E22" i="1"/>
  <c r="E13" i="1"/>
  <c r="E56" i="1" l="1"/>
</calcChain>
</file>

<file path=xl/sharedStrings.xml><?xml version="1.0" encoding="utf-8"?>
<sst xmlns="http://schemas.openxmlformats.org/spreadsheetml/2006/main" count="67" uniqueCount="64">
  <si>
    <t>COLUMN TOTAL</t>
  </si>
  <si>
    <t>BUDGET ITEM</t>
  </si>
  <si>
    <t>Amount Spent</t>
  </si>
  <si>
    <t>ENVIRONMENT AND NATURAL RESOURCES TRUST FUND BUDGET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</si>
  <si>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</si>
  <si>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</si>
  <si>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</si>
  <si>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</si>
  <si>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</si>
  <si>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</si>
  <si>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 xml:space="preserve">Project Manager: 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</si>
  <si>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</si>
  <si>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</si>
  <si>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</si>
  <si>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</si>
  <si>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</si>
  <si>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</si>
  <si>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r>
      <t xml:space="preserve">Project Title: </t>
    </r>
    <r>
      <rPr>
        <sz val="11"/>
        <rFont val="Calibri"/>
        <family val="2"/>
        <scheme val="minor"/>
      </rPr>
      <t xml:space="preserve"> </t>
    </r>
  </si>
  <si>
    <t xml:space="preserve">Project Budget: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</si>
  <si>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</si>
  <si>
    <t>Organization:</t>
  </si>
  <si>
    <t xml:space="preserve">Today's Date:  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</si>
  <si>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</si>
  <si>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</si>
  <si>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</si>
  <si>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</si>
  <si>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</si>
  <si>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</si>
  <si>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</si>
  <si>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</si>
  <si>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</si>
  <si>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Developing Cover Crop Systems for Sugarbeet Production</t>
  </si>
  <si>
    <t>Soil sampling, sensor installation (Activity 1) by consultant $20/hr * 60 hrs/year</t>
  </si>
  <si>
    <t>State:</t>
  </si>
  <si>
    <t xml:space="preserve">Non-State: </t>
  </si>
  <si>
    <t>Personnel (Wages and Benefits) (for 2.5 years)</t>
  </si>
  <si>
    <t>7/1/2020- 12/31/2022</t>
  </si>
  <si>
    <t>Dr. Anna M. Cates</t>
  </si>
  <si>
    <t>University of Minnesota- MN Office for Soil Health</t>
  </si>
  <si>
    <r>
      <t xml:space="preserve">In kind: </t>
    </r>
    <r>
      <rPr>
        <sz val="11"/>
        <rFont val="Calibri"/>
        <family val="2"/>
        <scheme val="minor"/>
      </rPr>
      <t>Agronomic consultation and support from SMBSC, Minn-Dak and ACS</t>
    </r>
  </si>
  <si>
    <t xml:space="preserve"> </t>
  </si>
  <si>
    <t>pending</t>
  </si>
  <si>
    <t>Travel expenses in Minnesota - in accordance with UMN Travel Policy</t>
  </si>
  <si>
    <r>
      <t>Dr Anna Cates,</t>
    </r>
    <r>
      <rPr>
        <sz val="11"/>
        <rFont val="Calibri"/>
        <family val="2"/>
        <scheme val="minor"/>
      </rPr>
      <t xml:space="preserve"> Soil health specialist, Project Director, (10%)  $21,167 salary + Fringe (36%) $7,620, Total $28,787</t>
    </r>
  </si>
  <si>
    <r>
      <t xml:space="preserve">Dr Lindsay Pease, </t>
    </r>
    <r>
      <rPr>
        <sz val="11"/>
        <rFont val="Calibri"/>
        <family val="2"/>
        <scheme val="minor"/>
      </rPr>
      <t>Extension specialist,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(5%) $11,597 salary + Fringe (36%) $4,174, Total $15,771</t>
    </r>
  </si>
  <si>
    <r>
      <t xml:space="preserve">Jodi DeJong-Huges, </t>
    </r>
    <r>
      <rPr>
        <sz val="11"/>
        <rFont val="Calibri"/>
        <family val="2"/>
        <scheme val="minor"/>
      </rPr>
      <t>Extension Educator (2.5%) $4,990 salary + Fringe (36%) $1,797, Total $6,787</t>
    </r>
  </si>
  <si>
    <r>
      <t>Jeff Nielsen,</t>
    </r>
    <r>
      <rPr>
        <sz val="11"/>
        <rFont val="Calibri"/>
        <family val="2"/>
        <scheme val="minor"/>
      </rPr>
      <t xml:space="preserve"> NWROC Field Technician, (5%)  $6,766 salary + Fringe (29.5%) $1,996, Total $8,762</t>
    </r>
  </si>
  <si>
    <r>
      <t xml:space="preserve">Heidi Reitmeier, </t>
    </r>
    <r>
      <rPr>
        <sz val="11"/>
        <rFont val="Calibri"/>
        <family val="2"/>
        <scheme val="minor"/>
      </rPr>
      <t>NWROC Lab Technician,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(10%) $10,717 salary + Fringe (29.5%) $3,162, Total $13,879</t>
    </r>
  </si>
  <si>
    <r>
      <t xml:space="preserve">TBD, </t>
    </r>
    <r>
      <rPr>
        <sz val="11"/>
        <rFont val="Calibri"/>
        <family val="2"/>
        <scheme val="minor"/>
      </rPr>
      <t>Cates Research Technician,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(10%) $10,571 salary + Fringe (29.5%) $3,118, Total $13,689</t>
    </r>
  </si>
  <si>
    <r>
      <t>Graduate Research Assistant,</t>
    </r>
    <r>
      <rPr>
        <sz val="11"/>
        <rFont val="Calibri"/>
        <family val="2"/>
        <scheme val="minor"/>
      </rPr>
      <t xml:space="preserve"> (50%) $64,099 + Fringe (16.1% + Tuition) $54,130, Total $118,229</t>
    </r>
  </si>
  <si>
    <t>Manufacture dust collectors ($50/each * 36 in Activity 1, 100 in Activity 2), Total $6,800</t>
  </si>
  <si>
    <t>Manufacture surface runoff collectors ($200/each * 144), Total $28,800</t>
  </si>
  <si>
    <t>Cover crop seed, $3,000</t>
  </si>
  <si>
    <t>Crookston Experiment Station land use fee, $1,500</t>
  </si>
  <si>
    <t>On-farm land rent, $9,000</t>
  </si>
  <si>
    <t>Equipment rental (strip-tiller and cover crop inter-seeder, Activity 1 only), $1,800</t>
  </si>
  <si>
    <t>Soil sampling equipment $500</t>
  </si>
  <si>
    <t>Distribution of fliers advertising field days, fact sheets of results, $300</t>
  </si>
  <si>
    <t>Approximately 46 trips/year for field days, sampling and project team meetings at $.58/mile + lodging ($1000) + M&amp;IE ($700), Total $14,122</t>
  </si>
  <si>
    <t>Present results at beet growers meeting, $1,500</t>
  </si>
  <si>
    <t>Water Sample Analysis (8 samples/yr* $5/sample * 16/field * 4 fields * 2 yrs), Total $5,120</t>
  </si>
  <si>
    <t>Soil Sample Analysis ($50/sample * 24 plots/site * 7 sites * 2 yrs), Total $16,800</t>
  </si>
  <si>
    <t>Field day logistics (food, travel, porta-potty) $500/each for 5 field days, Total $2,500</t>
  </si>
  <si>
    <t>Publication costs (2 peer-reviewed publications @ $250/each), Total $500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</si>
</sst>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6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164" fontId="2" fillId="0" borderId="3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166" fontId="3" fillId="0" borderId="0" xfId="0" applyNumberFormat="1" applyFont="1" applyBorder="1" applyAlignment="1">
      <alignment vertical="top"/>
    </xf>
    <xf numFmtId="14" fontId="3" fillId="0" borderId="0" xfId="0" applyNumberFormat="1" applyFont="1" applyBorder="1" applyAlignment="1">
      <alignment vertical="top"/>
    </xf>
    <xf numFmtId="166" fontId="3" fillId="0" borderId="0" xfId="0" applyNumberFormat="1" applyFont="1" applyAlignment="1">
      <alignment vertical="top"/>
    </xf>
    <xf numFmtId="0" fontId="2" fillId="0" borderId="1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vertical="top" wrapText="1"/>
    </xf>
    <xf numFmtId="164" fontId="2" fillId="0" borderId="3" xfId="2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top" wrapText="1"/>
    </xf>
    <xf numFmtId="0" fontId="2" fillId="0" borderId="0" xfId="2" applyFont="1" applyFill="1" applyBorder="1" applyAlignment="1">
      <alignment vertical="top" wrapText="1"/>
    </xf>
    <xf numFmtId="0" fontId="2" fillId="0" borderId="0" xfId="2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3" fillId="0" borderId="12" xfId="2" applyFont="1" applyFill="1" applyBorder="1" applyAlignment="1">
      <alignment horizontal="left" vertical="top" wrapText="1"/>
    </xf>
    <xf numFmtId="0" fontId="3" fillId="0" borderId="14" xfId="2" applyFont="1" applyFill="1" applyBorder="1" applyAlignment="1">
      <alignment horizontal="left"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167480</xdr:colOff>
      <xdr:row>0</xdr:row>
      <xdr:rowOff>0</xdr:rowOff>
    </xdr:from>
    <xdr:to>
      <xdr:col>4</xdr:col>
      <xdr:colOff>651253</xdr:colOff>
      <xdr:row>4</xdr:row>
      <xdr:rowOff>169862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080" y="0"/>
          <a:ext cx="1404523" cy="950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708"/>
  <sheetViews>
    <sheetView tabSelected="1" view="pageBreakPreview" zoomScaleNormal="100" zoomScaleSheetLayoutView="100" zoomScalePageLayoutView="70" workbookViewId="0">
      <selection activeCell="C4" sqref="C4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1" width="11.140625" style="1" customWidth="1"/>
    <col min="12" max="16384" width="7.85546875" style="1"/>
  </cols>
  <sheetData>
    <row r="1" spans="1:19" x14ac:dyDescent="0.2">
      <c r="A1" s="7" t="s">
        <v>30</v>
      </c>
      <c r="B1" s="2"/>
      <c r="C1" s="2"/>
    </row>
    <row r="2" spans="1:19" s="5" customFormat="1" x14ac:dyDescent="0.2">
      <c r="A2" s="6" t="s">
        <v>6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27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7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10</v>
      </c>
      <c r="B5" s="6" t="s">
        <v>37</v>
      </c>
      <c r="C5" s="6"/>
    </row>
    <row r="6" spans="1:19" s="5" customFormat="1" ht="16.350000000000001" customHeight="1" x14ac:dyDescent="0.2">
      <c r="A6" s="5" t="s">
        <v>17</v>
      </c>
      <c r="B6" s="6" t="s">
        <v>31</v>
      </c>
      <c r="C6" s="6"/>
    </row>
    <row r="7" spans="1:19" s="5" customFormat="1" ht="16.350000000000001" customHeight="1" x14ac:dyDescent="0.2">
      <c r="A7" s="5" t="s">
        <v>20</v>
      </c>
      <c r="B7" s="6" t="s">
        <v>38</v>
      </c>
      <c r="C7" s="6"/>
    </row>
    <row r="8" spans="1:19" s="5" customFormat="1" ht="16.350000000000001" customHeight="1" x14ac:dyDescent="0.2">
      <c r="A8" s="9" t="s">
        <v>18</v>
      </c>
      <c r="B8" s="36">
        <f>C56</f>
        <v>300546</v>
      </c>
      <c r="C8" s="6"/>
      <c r="D8" s="38"/>
    </row>
    <row r="9" spans="1:19" s="3" customFormat="1" ht="16.350000000000001" customHeight="1" x14ac:dyDescent="0.2">
      <c r="A9" s="5" t="s">
        <v>19</v>
      </c>
      <c r="B9" s="36" t="s">
        <v>36</v>
      </c>
      <c r="C9" s="6"/>
      <c r="D9" s="38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21</v>
      </c>
      <c r="B10" s="37">
        <v>43539</v>
      </c>
      <c r="C10" s="6"/>
      <c r="D10" s="22"/>
      <c r="E10" s="22"/>
    </row>
    <row r="11" spans="1:19" ht="33.6" customHeight="1" thickBot="1" x14ac:dyDescent="0.3">
      <c r="A11" s="27" t="s">
        <v>3</v>
      </c>
      <c r="B11" s="28"/>
      <c r="C11" s="26" t="s">
        <v>8</v>
      </c>
      <c r="D11" s="25" t="s">
        <v>2</v>
      </c>
      <c r="E11" s="26" t="s">
        <v>9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1" t="s">
        <v>1</v>
      </c>
      <c r="B12" s="52"/>
      <c r="C12" s="21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53" t="s">
        <v>35</v>
      </c>
      <c r="B13" s="54"/>
      <c r="C13" s="14">
        <v>205904</v>
      </c>
      <c r="D13" s="32">
        <v>0</v>
      </c>
      <c r="E13" s="32">
        <f>C13-D13</f>
        <v>205904</v>
      </c>
      <c r="F13" s="8" t="s">
        <v>40</v>
      </c>
      <c r="G13" s="8"/>
      <c r="H13" s="8"/>
      <c r="I13" s="8"/>
      <c r="J13" s="8"/>
      <c r="K13" s="8"/>
      <c r="L13" s="8"/>
      <c r="M13" s="2"/>
    </row>
    <row r="14" spans="1:19" ht="30.75" customHeight="1" x14ac:dyDescent="0.2">
      <c r="A14" s="57" t="s">
        <v>43</v>
      </c>
      <c r="B14" s="58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s="44" customFormat="1" x14ac:dyDescent="0.2">
      <c r="A15" s="63" t="s">
        <v>44</v>
      </c>
      <c r="B15" s="64"/>
      <c r="C15" s="45"/>
      <c r="D15" s="45"/>
      <c r="E15" s="45"/>
      <c r="F15" s="46"/>
      <c r="G15" s="46"/>
      <c r="H15" s="46"/>
      <c r="I15" s="46"/>
      <c r="J15" s="46"/>
      <c r="K15" s="46"/>
      <c r="L15" s="46"/>
      <c r="M15" s="47"/>
      <c r="N15" s="48"/>
      <c r="O15" s="48"/>
      <c r="P15" s="48"/>
      <c r="Q15" s="48"/>
      <c r="R15" s="48"/>
      <c r="S15" s="48"/>
    </row>
    <row r="16" spans="1:19" s="44" customFormat="1" ht="15" customHeight="1" x14ac:dyDescent="0.2">
      <c r="A16" s="59" t="s">
        <v>45</v>
      </c>
      <c r="B16" s="60"/>
      <c r="C16" s="24"/>
      <c r="D16" s="24"/>
      <c r="E16" s="24"/>
      <c r="F16" s="49"/>
      <c r="G16" s="49"/>
      <c r="H16" s="49"/>
      <c r="I16" s="49"/>
      <c r="J16" s="49"/>
      <c r="K16" s="49"/>
      <c r="L16" s="49"/>
      <c r="M16" s="50"/>
    </row>
    <row r="17" spans="1:13" s="44" customFormat="1" ht="15" customHeight="1" x14ac:dyDescent="0.2">
      <c r="A17" s="63" t="s">
        <v>46</v>
      </c>
      <c r="B17" s="64"/>
      <c r="C17" s="24"/>
      <c r="D17" s="24"/>
      <c r="E17" s="24"/>
      <c r="F17" s="49"/>
      <c r="G17" s="49"/>
      <c r="H17" s="49"/>
      <c r="I17" s="49"/>
      <c r="J17" s="49"/>
      <c r="K17" s="49"/>
      <c r="L17" s="49"/>
      <c r="M17" s="50"/>
    </row>
    <row r="18" spans="1:13" s="44" customFormat="1" ht="14.45" customHeight="1" x14ac:dyDescent="0.2">
      <c r="A18" s="63" t="s">
        <v>47</v>
      </c>
      <c r="B18" s="64"/>
      <c r="C18" s="24"/>
      <c r="D18" s="24"/>
      <c r="E18" s="24"/>
      <c r="F18" s="49"/>
      <c r="G18" s="49"/>
      <c r="H18" s="49"/>
      <c r="I18" s="49"/>
      <c r="J18" s="49"/>
      <c r="K18" s="49"/>
      <c r="L18" s="49"/>
      <c r="M18" s="50"/>
    </row>
    <row r="19" spans="1:13" s="44" customFormat="1" x14ac:dyDescent="0.2">
      <c r="A19" s="63" t="s">
        <v>48</v>
      </c>
      <c r="B19" s="64"/>
      <c r="C19" s="24"/>
      <c r="D19" s="24"/>
      <c r="E19" s="24"/>
      <c r="F19" s="49"/>
      <c r="G19" s="49"/>
      <c r="H19" s="49"/>
      <c r="I19" s="49"/>
      <c r="J19" s="49"/>
      <c r="K19" s="49"/>
      <c r="L19" s="49"/>
      <c r="M19" s="50"/>
    </row>
    <row r="20" spans="1:13" s="44" customFormat="1" x14ac:dyDescent="0.2">
      <c r="A20" s="59" t="s">
        <v>49</v>
      </c>
      <c r="B20" s="60"/>
      <c r="C20" s="24"/>
      <c r="D20" s="24"/>
      <c r="E20" s="24"/>
      <c r="F20" s="49"/>
      <c r="G20" s="49"/>
      <c r="H20" s="49"/>
      <c r="I20" s="49"/>
      <c r="J20" s="49"/>
      <c r="K20" s="49"/>
      <c r="L20" s="49"/>
      <c r="M20" s="50"/>
    </row>
    <row r="21" spans="1:13" x14ac:dyDescent="0.2">
      <c r="A21" s="55"/>
      <c r="B21" s="56"/>
      <c r="C21" s="33"/>
      <c r="D21" s="33"/>
      <c r="E21" s="33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53" t="s">
        <v>4</v>
      </c>
      <c r="B22" s="54"/>
      <c r="C22" s="14">
        <f>2400</f>
        <v>2400</v>
      </c>
      <c r="D22" s="14">
        <v>0</v>
      </c>
      <c r="E22" s="14">
        <f t="shared" ref="E22" si="0">C22-D22</f>
        <v>2400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55" t="s">
        <v>32</v>
      </c>
      <c r="B23" s="56"/>
      <c r="C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61"/>
      <c r="B24" s="62"/>
      <c r="C24" s="14"/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53" t="s">
        <v>5</v>
      </c>
      <c r="B25" s="54"/>
      <c r="C25" s="14">
        <f>51400</f>
        <v>51400</v>
      </c>
      <c r="D25" s="14">
        <v>0</v>
      </c>
      <c r="E25" s="14">
        <f t="shared" ref="E25" si="1">C25-D25</f>
        <v>51400</v>
      </c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61" t="s">
        <v>50</v>
      </c>
      <c r="B26" s="62"/>
      <c r="C26" s="14"/>
      <c r="D26" s="14"/>
      <c r="E26" s="14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61" t="s">
        <v>51</v>
      </c>
      <c r="B27" s="62"/>
      <c r="C27" s="14"/>
      <c r="D27" s="14"/>
      <c r="E27" s="14"/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61" t="s">
        <v>52</v>
      </c>
      <c r="B28" s="62"/>
      <c r="C28" s="14"/>
      <c r="D28" s="14"/>
      <c r="E28" s="14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61" t="s">
        <v>53</v>
      </c>
      <c r="B29" s="62"/>
      <c r="C29" s="14"/>
      <c r="D29" s="14"/>
      <c r="E29" s="14"/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61" t="s">
        <v>54</v>
      </c>
      <c r="B30" s="62"/>
      <c r="C30" s="14"/>
      <c r="D30" s="14"/>
      <c r="E30" s="14"/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61" t="s">
        <v>55</v>
      </c>
      <c r="B31" s="62"/>
      <c r="C31" s="14"/>
      <c r="D31" s="14"/>
      <c r="E31" s="14"/>
      <c r="F31" s="8"/>
      <c r="G31" s="8"/>
      <c r="H31" s="8"/>
      <c r="I31" s="8"/>
      <c r="J31" s="8"/>
      <c r="K31" s="8"/>
      <c r="L31" s="8"/>
      <c r="M31" s="2"/>
    </row>
    <row r="32" spans="1:13" x14ac:dyDescent="0.2">
      <c r="A32" s="61" t="s">
        <v>56</v>
      </c>
      <c r="B32" s="62"/>
      <c r="C32" s="14"/>
      <c r="D32" s="14"/>
      <c r="E32" s="14"/>
      <c r="F32" s="8"/>
      <c r="G32" s="8"/>
      <c r="H32" s="8"/>
      <c r="I32" s="8"/>
      <c r="J32" s="8"/>
      <c r="K32" s="8"/>
      <c r="L32" s="8"/>
      <c r="M32" s="2"/>
    </row>
    <row r="33" spans="1:13" x14ac:dyDescent="0.2">
      <c r="A33" s="53"/>
      <c r="B33" s="54"/>
      <c r="C33" s="14">
        <v>0</v>
      </c>
      <c r="D33" s="14">
        <v>0</v>
      </c>
      <c r="E33" s="14">
        <f t="shared" ref="E33" si="2">C33-D33</f>
        <v>0</v>
      </c>
      <c r="F33" s="8"/>
      <c r="G33" s="8"/>
      <c r="H33" s="8"/>
      <c r="I33" s="8"/>
      <c r="J33" s="8"/>
      <c r="K33" s="8"/>
      <c r="L33" s="8"/>
      <c r="M33" s="2"/>
    </row>
    <row r="34" spans="1:13" x14ac:dyDescent="0.2">
      <c r="A34" s="53" t="s">
        <v>11</v>
      </c>
      <c r="B34" s="54"/>
      <c r="C34" s="14"/>
      <c r="D34" s="14"/>
      <c r="E34" s="14"/>
      <c r="F34" s="8"/>
      <c r="G34" s="8"/>
      <c r="H34" s="8"/>
      <c r="I34" s="8"/>
      <c r="J34" s="8"/>
      <c r="K34" s="8"/>
      <c r="L34" s="8"/>
      <c r="M34" s="2"/>
    </row>
    <row r="35" spans="1:13" x14ac:dyDescent="0.2">
      <c r="A35" s="53"/>
      <c r="B35" s="54"/>
      <c r="C35" s="14">
        <v>0</v>
      </c>
      <c r="D35" s="14">
        <v>0</v>
      </c>
      <c r="E35" s="14">
        <f t="shared" ref="E35" si="3">C35-D35</f>
        <v>0</v>
      </c>
      <c r="F35" s="8"/>
      <c r="G35" s="8"/>
      <c r="H35" s="8"/>
      <c r="I35" s="8"/>
      <c r="J35" s="8"/>
      <c r="K35" s="8"/>
      <c r="L35" s="8"/>
      <c r="M35" s="2"/>
    </row>
    <row r="36" spans="1:13" x14ac:dyDescent="0.2">
      <c r="A36" s="53" t="s">
        <v>12</v>
      </c>
      <c r="B36" s="54"/>
      <c r="C36" s="14"/>
      <c r="D36" s="14"/>
      <c r="E36" s="14"/>
    </row>
    <row r="37" spans="1:13" ht="14.25" customHeight="1" x14ac:dyDescent="0.2">
      <c r="A37" s="65"/>
      <c r="B37" s="66"/>
      <c r="C37" s="14">
        <v>0</v>
      </c>
      <c r="D37" s="14">
        <v>0</v>
      </c>
      <c r="E37" s="14">
        <f t="shared" ref="E37" si="4">C37-D37</f>
        <v>0</v>
      </c>
    </row>
    <row r="38" spans="1:13" x14ac:dyDescent="0.2">
      <c r="A38" s="53" t="s">
        <v>13</v>
      </c>
      <c r="B38" s="54"/>
      <c r="C38" s="14"/>
      <c r="D38" s="14"/>
      <c r="E38" s="14"/>
    </row>
    <row r="39" spans="1:13" x14ac:dyDescent="0.2">
      <c r="A39" s="65"/>
      <c r="B39" s="66"/>
      <c r="C39" s="14">
        <v>0</v>
      </c>
      <c r="D39" s="14">
        <v>0</v>
      </c>
      <c r="E39" s="14">
        <f t="shared" ref="E39" si="5">C39-D39</f>
        <v>0</v>
      </c>
    </row>
    <row r="40" spans="1:13" x14ac:dyDescent="0.2">
      <c r="A40" s="53" t="s">
        <v>14</v>
      </c>
      <c r="B40" s="54"/>
      <c r="C40" s="14"/>
      <c r="D40" s="14"/>
      <c r="E40" s="14"/>
    </row>
    <row r="41" spans="1:13" x14ac:dyDescent="0.2">
      <c r="A41" s="65"/>
      <c r="B41" s="66"/>
      <c r="C41" s="14">
        <v>0</v>
      </c>
      <c r="D41" s="14">
        <v>0</v>
      </c>
      <c r="E41" s="14">
        <f t="shared" ref="E41:E42" si="6">C41-D41</f>
        <v>0</v>
      </c>
    </row>
    <row r="42" spans="1:13" x14ac:dyDescent="0.2">
      <c r="A42" s="53" t="s">
        <v>15</v>
      </c>
      <c r="B42" s="54"/>
      <c r="C42" s="14">
        <f>300</f>
        <v>300</v>
      </c>
      <c r="D42" s="14">
        <v>0</v>
      </c>
      <c r="E42" s="14">
        <f t="shared" si="6"/>
        <v>300</v>
      </c>
    </row>
    <row r="43" spans="1:13" x14ac:dyDescent="0.2">
      <c r="A43" s="61" t="s">
        <v>57</v>
      </c>
      <c r="B43" s="62"/>
      <c r="C43" s="14"/>
      <c r="D43" s="14"/>
      <c r="E43" s="14"/>
    </row>
    <row r="45" spans="1:13" x14ac:dyDescent="0.2">
      <c r="A45" s="65"/>
      <c r="B45" s="66"/>
      <c r="C45" s="14"/>
      <c r="D45" s="14"/>
      <c r="E45" s="14"/>
    </row>
    <row r="46" spans="1:13" x14ac:dyDescent="0.2">
      <c r="A46" s="53" t="s">
        <v>42</v>
      </c>
      <c r="B46" s="54"/>
      <c r="C46" s="15">
        <f>15622</f>
        <v>15622</v>
      </c>
      <c r="D46" s="14">
        <v>0</v>
      </c>
      <c r="E46" s="14">
        <f t="shared" ref="E46" si="7">C46-D46</f>
        <v>15622</v>
      </c>
      <c r="F46" s="7"/>
      <c r="G46" s="7"/>
      <c r="H46" s="7"/>
      <c r="I46" s="7"/>
      <c r="J46" s="7"/>
      <c r="K46" s="7"/>
      <c r="L46" s="7"/>
      <c r="M46" s="7"/>
    </row>
    <row r="47" spans="1:13" ht="27.95" customHeight="1" x14ac:dyDescent="0.2">
      <c r="A47" s="55" t="s">
        <v>58</v>
      </c>
      <c r="B47" s="54"/>
      <c r="C47" s="15"/>
      <c r="D47" s="14"/>
      <c r="E47" s="14"/>
    </row>
    <row r="48" spans="1:13" x14ac:dyDescent="0.2">
      <c r="A48" s="61" t="s">
        <v>59</v>
      </c>
      <c r="B48" s="62"/>
      <c r="C48" s="15"/>
      <c r="D48" s="14"/>
      <c r="E48" s="14"/>
    </row>
    <row r="49" spans="1:5" x14ac:dyDescent="0.2">
      <c r="A49" s="61"/>
      <c r="B49" s="62"/>
      <c r="C49" s="15"/>
      <c r="D49" s="14"/>
      <c r="E49" s="14"/>
    </row>
    <row r="50" spans="1:5" x14ac:dyDescent="0.2">
      <c r="A50" s="53" t="s">
        <v>16</v>
      </c>
      <c r="B50" s="54"/>
      <c r="C50" s="15">
        <f>24920</f>
        <v>24920</v>
      </c>
      <c r="D50" s="14">
        <v>0</v>
      </c>
      <c r="E50" s="14">
        <f t="shared" ref="E50" si="8">C50-D50</f>
        <v>24920</v>
      </c>
    </row>
    <row r="51" spans="1:5" x14ac:dyDescent="0.2">
      <c r="A51" s="61" t="s">
        <v>60</v>
      </c>
      <c r="B51" s="62"/>
      <c r="C51" s="15"/>
      <c r="D51" s="15"/>
      <c r="E51" s="15"/>
    </row>
    <row r="52" spans="1:5" x14ac:dyDescent="0.2">
      <c r="A52" s="61" t="s">
        <v>61</v>
      </c>
      <c r="B52" s="62"/>
      <c r="C52" s="15"/>
      <c r="D52" s="15"/>
      <c r="E52" s="15"/>
    </row>
    <row r="53" spans="1:5" x14ac:dyDescent="0.2">
      <c r="A53" s="61" t="s">
        <v>62</v>
      </c>
      <c r="B53" s="62"/>
      <c r="C53" s="14"/>
      <c r="D53" s="14"/>
      <c r="E53" s="14"/>
    </row>
    <row r="54" spans="1:5" s="44" customFormat="1" x14ac:dyDescent="0.2">
      <c r="A54" s="41" t="s">
        <v>63</v>
      </c>
      <c r="B54" s="42"/>
      <c r="C54" s="43"/>
      <c r="D54" s="43"/>
      <c r="E54" s="43"/>
    </row>
    <row r="55" spans="1:5" x14ac:dyDescent="0.2">
      <c r="A55" s="39"/>
      <c r="B55" s="40"/>
      <c r="C55" s="16"/>
      <c r="D55" s="16"/>
      <c r="E55" s="16"/>
    </row>
    <row r="56" spans="1:5" s="2" customFormat="1" x14ac:dyDescent="0.2">
      <c r="A56" s="67" t="s">
        <v>0</v>
      </c>
      <c r="B56" s="68"/>
      <c r="C56" s="16">
        <f>SUM(C13,C22, C25,C42,C46, C50)</f>
        <v>300546</v>
      </c>
      <c r="D56" s="16">
        <f>SUM(D13:D53)</f>
        <v>0</v>
      </c>
      <c r="E56" s="16">
        <f>SUM(E13:E53)</f>
        <v>300546</v>
      </c>
    </row>
    <row r="57" spans="1:5" s="2" customFormat="1" x14ac:dyDescent="0.2">
      <c r="B57" s="20"/>
      <c r="C57" s="20"/>
      <c r="D57" s="20"/>
      <c r="E57" s="20"/>
    </row>
    <row r="58" spans="1:5" s="2" customFormat="1" ht="30" x14ac:dyDescent="0.2">
      <c r="A58" s="29" t="s">
        <v>28</v>
      </c>
      <c r="B58" s="30" t="s">
        <v>22</v>
      </c>
      <c r="C58" s="30" t="s">
        <v>24</v>
      </c>
      <c r="D58" s="30" t="s">
        <v>25</v>
      </c>
      <c r="E58" s="30" t="s">
        <v>26</v>
      </c>
    </row>
    <row r="59" spans="1:5" s="2" customFormat="1" x14ac:dyDescent="0.25">
      <c r="A59" s="19" t="s">
        <v>34</v>
      </c>
      <c r="B59" s="17"/>
      <c r="C59" s="18">
        <v>0</v>
      </c>
      <c r="D59" s="18">
        <v>0</v>
      </c>
      <c r="E59" s="18">
        <f>C59-D59</f>
        <v>0</v>
      </c>
    </row>
    <row r="60" spans="1:5" s="2" customFormat="1" ht="15" customHeight="1" x14ac:dyDescent="0.25">
      <c r="A60" s="19" t="s">
        <v>33</v>
      </c>
      <c r="B60" s="17"/>
      <c r="C60" s="18">
        <v>0</v>
      </c>
      <c r="D60" s="18">
        <v>0</v>
      </c>
      <c r="E60" s="18">
        <f t="shared" ref="E60:E61" si="9">C60-D60</f>
        <v>0</v>
      </c>
    </row>
    <row r="61" spans="1:5" s="2" customFormat="1" ht="30" x14ac:dyDescent="0.25">
      <c r="A61" s="19" t="s">
        <v>39</v>
      </c>
      <c r="B61" s="17" t="s">
        <v>41</v>
      </c>
      <c r="C61" s="18">
        <v>0</v>
      </c>
      <c r="D61" s="18">
        <v>0</v>
      </c>
      <c r="E61" s="18">
        <f t="shared" si="9"/>
        <v>0</v>
      </c>
    </row>
    <row r="62" spans="1:5" s="2" customFormat="1" x14ac:dyDescent="0.25">
      <c r="A62" s="13"/>
      <c r="B62" s="23"/>
      <c r="C62" s="23"/>
      <c r="D62" s="23"/>
      <c r="E62" s="23"/>
    </row>
    <row r="63" spans="1:5" s="2" customFormat="1" ht="45" x14ac:dyDescent="0.2">
      <c r="A63" s="31" t="s">
        <v>29</v>
      </c>
      <c r="B63" s="30" t="s">
        <v>23</v>
      </c>
      <c r="C63" s="30" t="s">
        <v>8</v>
      </c>
      <c r="D63" s="30" t="s">
        <v>25</v>
      </c>
      <c r="E63" s="30" t="s">
        <v>26</v>
      </c>
    </row>
    <row r="64" spans="1:5" s="2" customFormat="1" x14ac:dyDescent="0.25">
      <c r="A64" s="19"/>
      <c r="B64" s="17"/>
      <c r="C64" s="18">
        <v>0</v>
      </c>
      <c r="D64" s="18">
        <v>0</v>
      </c>
      <c r="E64" s="18">
        <f t="shared" ref="E64" si="10">C64-D64</f>
        <v>0</v>
      </c>
    </row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</sheetData>
  <mergeCells count="42">
    <mergeCell ref="A50:B50"/>
    <mergeCell ref="A53:B53"/>
    <mergeCell ref="A56:B56"/>
    <mergeCell ref="A42:B42"/>
    <mergeCell ref="A45:B45"/>
    <mergeCell ref="A46:B46"/>
    <mergeCell ref="A47:B47"/>
    <mergeCell ref="A43:B43"/>
    <mergeCell ref="A48:B48"/>
    <mergeCell ref="A51:B51"/>
    <mergeCell ref="A52:B52"/>
    <mergeCell ref="A49:B49"/>
    <mergeCell ref="A37:B37"/>
    <mergeCell ref="A38:B38"/>
    <mergeCell ref="A39:B39"/>
    <mergeCell ref="A40:B40"/>
    <mergeCell ref="A41:B41"/>
    <mergeCell ref="A19:B19"/>
    <mergeCell ref="A17:B17"/>
    <mergeCell ref="A36:B36"/>
    <mergeCell ref="A22:B22"/>
    <mergeCell ref="A23:B23"/>
    <mergeCell ref="A25:B25"/>
    <mergeCell ref="A33:B33"/>
    <mergeCell ref="A32:B32"/>
    <mergeCell ref="A24:B24"/>
    <mergeCell ref="A12:B12"/>
    <mergeCell ref="A13:B13"/>
    <mergeCell ref="A21:B21"/>
    <mergeCell ref="A34:B34"/>
    <mergeCell ref="A35:B35"/>
    <mergeCell ref="A14:B14"/>
    <mergeCell ref="A16:B16"/>
    <mergeCell ref="A20:B20"/>
    <mergeCell ref="A26:B26"/>
    <mergeCell ref="A27:B27"/>
    <mergeCell ref="A28:B28"/>
    <mergeCell ref="A29:B29"/>
    <mergeCell ref="A30:B30"/>
    <mergeCell ref="A31:B31"/>
    <mergeCell ref="A15:B15"/>
    <mergeCell ref="A18:B18"/>
  </mergeCells>
  <phoneticPr fontId="1" type="noConversion"/>
  <pageMargins left="0.5" right="0.5" top="0.5" bottom="0.5" header="0.25" footer="0"/>
  <pageSetup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2019-04-12T22:02:42Z</cp:lastPrinted>
  <dcterms:created xsi:type="dcterms:W3CDTF">2001-02-08T10:40:59Z</dcterms:created>
  <dcterms:modified xsi:type="dcterms:W3CDTF">2019-05-08T23:08:24Z</dcterms:modified>
</cp:coreProperties>
</file>