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660" yWindow="465" windowWidth="25605" windowHeight="15540"/>
  </bookViews>
  <sheets>
    <sheet name="Project Budget" sheetId="1" r:id="rId1"/>
  </sheets>
  <definedNames>
    <definedName name="_xlnm.Print_Area" localSheetId="0">'Project Budget'!$A$1:$E$42</definedName>
  </definedNames>
  <calcPr calcId="162913"/>
</workbook>
</file>

<file path=xl/calcChain.xml><?xml version="1.0" encoding="utf-8"?>
<calcChain xmlns="http://schemas.openxmlformats.org/spreadsheetml/2006/main">
  <c r="E42" i="1" l="1"/>
  <c r="E40" i="1"/>
  <c r="E39" i="1"/>
  <c r="E38" i="1"/>
  <c r="E37" i="1"/>
  <c r="D34" i="1"/>
  <c r="C34" i="1"/>
  <c r="E33" i="1"/>
  <c r="E13" i="1"/>
  <c r="E34" i="1" l="1"/>
</calcChain>
</file>

<file path=xl/sharedStrings.xml><?xml version="1.0" encoding="utf-8"?>
<sst xmlns="http://schemas.openxmlformats.org/spreadsheetml/2006/main" count="54" uniqueCount="50">
  <si>
    <t>Attachment A: Project Budget Spreadsheet</t>
  </si>
  <si>
    <t>Environment and Natural Resources Trust Fund</t>
  </si>
  <si>
    <t>M.L. 2020 Budget Spreadsheet</t>
  </si>
  <si>
    <t>Legal Citation:</t>
  </si>
  <si>
    <t>Project Manager: Keith Olander, Central Lakes College</t>
  </si>
  <si>
    <t>Project Title:  Implementing hemp crop rotation to improve water quality</t>
  </si>
  <si>
    <t>Organization: Central Lakes College, University of Minnesota, Agricultural Utilization Research Institute</t>
  </si>
  <si>
    <t>Project Budget:  $740,000</t>
  </si>
  <si>
    <t>Project Length and Completion Date:  3 years; Dec 31, 2023</t>
  </si>
  <si>
    <t>Today's Date:  April 15, 2019</t>
  </si>
  <si>
    <t>ENVIRONMENT AND NATURAL RESOURCES TRUST FUND BUDGET</t>
  </si>
  <si>
    <t>Budget</t>
  </si>
  <si>
    <t>Amount Spent</t>
  </si>
  <si>
    <t xml:space="preserve">
Balance</t>
  </si>
  <si>
    <t>BUDGET ITEM</t>
  </si>
  <si>
    <t>Personnel (Wages and Benefits)</t>
  </si>
  <si>
    <t>UMN undergraduate nitrate experiment  technician, $26,800, Base wage $14/hr.  Half time summer (14 weeks) Year 1.  Full time summer plus 8h/wk F&amp;S semester Yr 2&amp;3.</t>
  </si>
  <si>
    <t>Ron Nelson, CLC farm operations manager, $27,994, 70.4% salary/29.6% fringe, 0.15% FTE, years 1-3 (Total: 45% FTE)</t>
  </si>
  <si>
    <t>Equipment/Tools/Supplies</t>
  </si>
  <si>
    <t>Hannah Barrett, CLC research coordinator, $44,712, 70.4% salary/29.6% fringe, 25% FTE, years 1-3 (Total: 75% FTE)</t>
  </si>
  <si>
    <t>Todd Pollema, CLC ag technician, $20,995, 70.4% salary/29.6% fringe, 15% FTE, years 1-3 (Total: 45% FTE)</t>
  </si>
  <si>
    <t>CLC student intern, $23,040, 100% FTE, years 1-3, (Total: 300% FTE)</t>
  </si>
  <si>
    <t>Keith Olander, CLC center director, $118,973, 70.4% salary/29.6% fringe, 30% FTE, years 1-3, (Total: 90% FTE)</t>
  </si>
  <si>
    <t>Jonathan Wenger, UMN project manager, $97,252, 64% salary/36% fringe, 30% FTE years 1-3 (Total:  90% FTE)</t>
  </si>
  <si>
    <t>UMN nitrate experiment technical manager, $139,577, 70.5% salary/29.5% fringe, 50% FTE year 1 + 100% FTE years 2&amp;3 (Total: 250% FTE)</t>
  </si>
  <si>
    <t>UMN graduate student, $17,136, 83.9% salary/16.1% fringe, Full time summer (14 weeks) Year 1, Half time fall semester (14 weeks), Year 1.</t>
  </si>
  <si>
    <t>Technicians: water sample collection fees, $7500, $500 x 5 nitrogen-scavenging experiment blocks x 3 years.</t>
  </si>
  <si>
    <t>AURI Business Development team, $51,480, Total Team effort is 15% FTE/yr at $55/hr ($40/hr salary &amp; $15/hr fringe), all years , will establish supply chain opportunities and investigate new markets with private businesses with industrial hemp products.</t>
  </si>
  <si>
    <t>AURI Technical team (comprising of Process Engineer, food scientist, and analytical scientist), $68,640, Total Team effort is 20% FTE/year at $55/hr ($40/hr salary &amp; $15/hr fringe), all years, will work on assessing grains for proximate analysis, nitrogen, and provide economic impact of hemp compared to other grains.</t>
  </si>
  <si>
    <t>AURI Outreach and Innovation Network, $25,740, Total team effort is 7.5% of FTE/yr at $55/hr ($40/hr salary &amp; $15/hr fringe), all years, will organize 2 hemp field days over the grant period to assist in education and awareness of growing industrial hemp in a crop rotation. AURI program/grant manager.</t>
  </si>
  <si>
    <t>Land costs: Activity 1: Six acres/yr for production-scale demonstration ($4950) + five acres/yr for nitrogen scavenging experiment ($4125) = 11 acres/yr x 3yrs x $275/acre = $9075.</t>
  </si>
  <si>
    <t>Machinery operations:  $165/acre x 6 acres x 3 years = $2970</t>
  </si>
  <si>
    <t>Field day costs (material and supplies): (5 days total over 3 yrs), 900 total attendance x $10/participant = $9000), On-site demonstration and immersion of farmers to foster adoption of emerging practices.</t>
  </si>
  <si>
    <t>Experiment and sample analysis material costs:
$6000: reagents and lab consumable supplies/chemicals all years; $1000: consumable plot supplies; $1440: soil testing; $12,000: 120 soil water samplers x $100 each; $10,875: soil water analysis lab supplies @ $725/location/year x 5 locations x 3 years; $2200: seed, $600 yr 1, $800 yrs 2,3; Subtotal = $33,515</t>
  </si>
  <si>
    <t>Travel expenses in Minnesota</t>
  </si>
  <si>
    <t>COLUMN TOTAL</t>
  </si>
  <si>
    <t xml:space="preserve">SOURCE AND USE OF OTHER FUNDS CONTRIBUTED TO THE PROJECT
</t>
  </si>
  <si>
    <t>Status (secured or pending)</t>
  </si>
  <si>
    <t xml:space="preserve"> Budget</t>
  </si>
  <si>
    <t>Spent</t>
  </si>
  <si>
    <t>Balance</t>
  </si>
  <si>
    <t>Non-State:</t>
  </si>
  <si>
    <t xml:space="preserve">State: </t>
  </si>
  <si>
    <t>In kind:UMN In-kind cost share of unrecovered ICR (54% of UMN costs)</t>
  </si>
  <si>
    <t>pending</t>
  </si>
  <si>
    <t>In kind:CLC In-kind cost share of unrecovered ICR (29.4% of salary+fringe)</t>
  </si>
  <si>
    <t xml:space="preserve">Other ENRTF APPROPRIATIONS AWARDED IN THE LAST SIX YEARS
</t>
  </si>
  <si>
    <t>Amount legally obligated but not yet spent</t>
  </si>
  <si>
    <t>04l 076‐B Farm-Ready Cover Crops for Protecting Water Quality</t>
  </si>
  <si>
    <t xml:space="preserve">UMN:
Plot management:
St. Paul to Waconia, Lamberton, Morris, Staples, St. Paul 500 mi 
Minivan rental $56/day x 2 days = $112.  Hotel $120/night.  Total $232/trip
Year 1 - 2 trips = $464 (minivan rental + hotel)
Year 2 – 6 trips = $1392 (minivan rental + hotel)
year 3 - 6 trips = $1392 (minivan rental + hotel)
total = $3248 plot management travel
Presentation of results: 
(e.g. Annual Conference of American Society for Horticultural Science)
$2000 year 2 and $2000 year 3 = $4000
UMN travel subtotal: $7248
AURI: Travel by the technical team, business development team, and outreach team. Travel from Marshall by Technical team to collect samples and field days, to partner labs, various locations (Mileage: 3 trips to Morris @~184 per trip @$0.58 per mile = $320.16; 3 trips to Staples @ ~334 miles per trip @ $0.58 per mile= $581.16; 3 trips to Waconia @242 miles per trip @ $0.58 per trip+ $421.08, 3 trips to Lamberton @ 80 miles per trip @ $0.58 per mile=$139.2; M&amp;IE @$50 per day=$600; Travel by Innovation and Commercialization Team to private businesses and investors, various MN locations ($0.58 per mile; M&amp;IE@ $71 per day in Minneapolis/St. Paul)= $3,200; Travel by the Outreach and Communications team to Field Days (Morris and Staples from various locations @ $0.58 per mile; M&amp;EI @ $50 per day), costs of hosting speakers =$2,000.
AURI travel subtotal=$7300
Combined=$14,548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</si>
</sst>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164" formatCode="&quot;$&quot;#,##0.00"/>
    <numFmt numFmtId="165" formatCode="_([$$-409]* #,##0_);_([$$-409]* \(#,##0\);_([$$-409]* &quot;-&quot;??_);_(@_)"/>
    <numFmt numFmtId="166" formatCode="_(&quot;$&quot;* #,##0_);_(&quot;$&quot;* \(#,##0\);_(&quot;$&quot;* &quot;-&quot;??_);_(@_)"/>
  </numFmts>
  <fonts count="9" x14ac:knownFonts="1">
    <font>
      <sz val="10"/>
      <color rgb="FF000000"/>
      <name val="Arial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i/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164" fontId="2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6" fillId="4" borderId="7" xfId="0" applyFont="1" applyFill="1" applyBorder="1" applyAlignment="1">
      <alignment vertical="top" wrapText="1"/>
    </xf>
    <xf numFmtId="165" fontId="2" fillId="4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 vertical="top" wrapText="1"/>
    </xf>
    <xf numFmtId="165" fontId="2" fillId="0" borderId="3" xfId="0" applyNumberFormat="1" applyFont="1" applyBorder="1" applyAlignment="1">
      <alignment horizontal="right" vertical="top" wrapText="1"/>
    </xf>
    <xf numFmtId="165" fontId="2" fillId="0" borderId="14" xfId="0" applyNumberFormat="1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6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3" borderId="1" xfId="0" applyFont="1" applyFill="1" applyBorder="1" applyAlignment="1">
      <alignment vertical="center" wrapText="1"/>
    </xf>
    <xf numFmtId="166" fontId="2" fillId="0" borderId="1" xfId="0" applyNumberFormat="1" applyFont="1" applyBorder="1" applyAlignment="1">
      <alignment horizontal="right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1" fillId="0" borderId="13" xfId="0" applyFont="1" applyBorder="1"/>
    <xf numFmtId="0" fontId="4" fillId="0" borderId="4" xfId="0" applyFont="1" applyBorder="1" applyAlignment="1">
      <alignment vertical="top" wrapText="1"/>
    </xf>
    <xf numFmtId="0" fontId="1" fillId="0" borderId="5" xfId="0" applyFont="1" applyBorder="1"/>
    <xf numFmtId="0" fontId="2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4" fillId="3" borderId="10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 wrapText="1"/>
    </xf>
    <xf numFmtId="0" fontId="1" fillId="0" borderId="7" xfId="0" applyFont="1" applyBorder="1"/>
    <xf numFmtId="0" fontId="4" fillId="0" borderId="8" xfId="0" applyFont="1" applyBorder="1" applyAlignment="1">
      <alignment vertical="top" wrapText="1"/>
    </xf>
    <xf numFmtId="165" fontId="7" fillId="0" borderId="9" xfId="0" applyNumberFormat="1" applyFont="1" applyBorder="1" applyAlignment="1">
      <alignment horizontal="right"/>
    </xf>
    <xf numFmtId="0" fontId="2" fillId="0" borderId="17" xfId="0" applyFont="1" applyBorder="1" applyAlignment="1">
      <alignment vertical="top" wrapText="1"/>
    </xf>
    <xf numFmtId="0" fontId="1" fillId="4" borderId="9" xfId="0" applyFont="1" applyFill="1" applyBorder="1" applyAlignment="1"/>
    <xf numFmtId="166" fontId="3" fillId="4" borderId="9" xfId="0" applyNumberFormat="1" applyFont="1" applyFill="1" applyBorder="1" applyAlignment="1">
      <alignment horizontal="left"/>
    </xf>
    <xf numFmtId="0" fontId="2" fillId="0" borderId="17" xfId="0" applyFont="1" applyBorder="1" applyAlignment="1"/>
    <xf numFmtId="0" fontId="3" fillId="0" borderId="12" xfId="0" applyFont="1" applyBorder="1" applyAlignment="1"/>
    <xf numFmtId="6" fontId="8" fillId="0" borderId="18" xfId="0" applyNumberFormat="1" applyFont="1" applyBorder="1" applyAlignment="1"/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0</xdr:row>
      <xdr:rowOff>133350</xdr:rowOff>
    </xdr:from>
    <xdr:ext cx="1352550" cy="981075"/>
    <xdr:pic>
      <xdr:nvPicPr>
        <xdr:cNvPr id="2" name="image1.jpg" descr="ENRTF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  <pageSetUpPr fitToPage="1"/>
  </sheetPr>
  <dimension ref="A1:Z978"/>
  <sheetViews>
    <sheetView tabSelected="1" topLeftCell="A31" workbookViewId="0">
      <selection activeCell="A35" sqref="A35"/>
    </sheetView>
  </sheetViews>
  <sheetFormatPr defaultColWidth="14.42578125" defaultRowHeight="15" customHeight="1" x14ac:dyDescent="0.2"/>
  <cols>
    <col min="1" max="1" width="68.42578125" customWidth="1"/>
    <col min="2" max="2" width="14.85546875" customWidth="1"/>
    <col min="3" max="5" width="10.85546875" customWidth="1"/>
    <col min="6" max="9" width="13.140625" customWidth="1"/>
    <col min="10" max="10" width="11.140625" customWidth="1"/>
    <col min="11" max="11" width="11.28515625" customWidth="1"/>
    <col min="12" max="26" width="7.85546875" customWidth="1"/>
  </cols>
  <sheetData>
    <row r="1" spans="1:26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"/>
      <c r="U2" s="4"/>
      <c r="V2" s="4"/>
      <c r="W2" s="4"/>
      <c r="X2" s="4"/>
      <c r="Y2" s="4"/>
      <c r="Z2" s="4"/>
    </row>
    <row r="3" spans="1:26" ht="16.5" customHeight="1" x14ac:dyDescent="0.2">
      <c r="A3" s="2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4" t="s">
        <v>3</v>
      </c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7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6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6" t="s">
        <v>9</v>
      </c>
      <c r="B10" s="4"/>
      <c r="C10" s="4"/>
      <c r="D10" s="8"/>
      <c r="E10" s="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3" customHeight="1" x14ac:dyDescent="0.25">
      <c r="A11" s="37" t="s">
        <v>10</v>
      </c>
      <c r="B11" s="9"/>
      <c r="C11" s="10" t="s">
        <v>11</v>
      </c>
      <c r="D11" s="38" t="s">
        <v>12</v>
      </c>
      <c r="E11" s="10" t="s">
        <v>13</v>
      </c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32" t="s">
        <v>14</v>
      </c>
      <c r="B12" s="39"/>
      <c r="C12" s="11"/>
      <c r="D12" s="12"/>
      <c r="E12" s="14"/>
      <c r="F12" s="2"/>
      <c r="G12" s="2"/>
      <c r="H12" s="2"/>
      <c r="I12" s="2"/>
      <c r="J12" s="2"/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40" t="s">
        <v>15</v>
      </c>
      <c r="B13" s="33"/>
      <c r="C13" s="41">
        <v>670000</v>
      </c>
      <c r="D13" s="15">
        <v>0</v>
      </c>
      <c r="E13" s="15">
        <f>C13-D13</f>
        <v>670000</v>
      </c>
      <c r="F13" s="2"/>
      <c r="G13" s="2"/>
      <c r="H13" s="2"/>
      <c r="I13" s="2"/>
      <c r="J13" s="2"/>
      <c r="K13" s="2"/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0" customHeight="1" x14ac:dyDescent="0.2">
      <c r="A14" s="48" t="s">
        <v>17</v>
      </c>
      <c r="B14" s="34"/>
      <c r="C14" s="13"/>
      <c r="D14" s="13"/>
      <c r="E14" s="13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customHeight="1" x14ac:dyDescent="0.2">
      <c r="A15" s="48" t="s">
        <v>19</v>
      </c>
      <c r="B15" s="34"/>
      <c r="C15" s="13"/>
      <c r="D15" s="13"/>
      <c r="E15" s="13"/>
      <c r="F15" s="2"/>
      <c r="G15" s="2"/>
      <c r="H15" s="2"/>
      <c r="I15" s="2"/>
      <c r="J15" s="2"/>
      <c r="K15" s="2"/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0" customHeight="1" x14ac:dyDescent="0.2">
      <c r="A16" s="48" t="s">
        <v>20</v>
      </c>
      <c r="B16" s="34"/>
      <c r="C16" s="13"/>
      <c r="D16" s="13"/>
      <c r="E16" s="13"/>
      <c r="F16" s="2"/>
      <c r="G16" s="2"/>
      <c r="H16" s="2"/>
      <c r="I16" s="2"/>
      <c r="J16" s="2"/>
      <c r="K16" s="2"/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48" t="s">
        <v>21</v>
      </c>
      <c r="B17" s="34"/>
      <c r="C17" s="13"/>
      <c r="D17" s="13"/>
      <c r="E17" s="13"/>
      <c r="F17" s="2"/>
      <c r="G17" s="2"/>
      <c r="H17" s="2"/>
      <c r="I17" s="2"/>
      <c r="J17" s="2"/>
      <c r="K17" s="2"/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0" customHeight="1" x14ac:dyDescent="0.2">
      <c r="A18" s="48" t="s">
        <v>22</v>
      </c>
      <c r="B18" s="34"/>
      <c r="C18" s="13"/>
      <c r="D18" s="13"/>
      <c r="E18" s="13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0" customHeight="1" x14ac:dyDescent="0.2">
      <c r="A19" s="48" t="s">
        <v>23</v>
      </c>
      <c r="B19" s="34"/>
      <c r="C19" s="1"/>
      <c r="D19" s="13"/>
      <c r="E19" s="13"/>
      <c r="F19" s="2"/>
      <c r="G19" s="2"/>
      <c r="H19" s="2"/>
      <c r="I19" s="2"/>
      <c r="J19" s="2"/>
      <c r="K19" s="2"/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0" customHeight="1" x14ac:dyDescent="0.2">
      <c r="A20" s="48" t="s">
        <v>24</v>
      </c>
      <c r="B20" s="34"/>
      <c r="C20" s="1"/>
      <c r="D20" s="13"/>
      <c r="E20" s="13"/>
      <c r="F20" s="2"/>
      <c r="G20" s="2"/>
      <c r="H20" s="2"/>
      <c r="I20" s="2"/>
      <c r="J20" s="2"/>
      <c r="K20" s="2"/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9.25" customHeight="1" x14ac:dyDescent="0.2">
      <c r="A21" s="48" t="s">
        <v>16</v>
      </c>
      <c r="B21" s="34"/>
      <c r="C21" s="1"/>
      <c r="D21" s="13"/>
      <c r="E21" s="13"/>
      <c r="F21" s="2"/>
      <c r="G21" s="2"/>
      <c r="H21" s="2"/>
      <c r="I21" s="2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0" customHeight="1" x14ac:dyDescent="0.2">
      <c r="A22" s="48" t="s">
        <v>25</v>
      </c>
      <c r="B22" s="34"/>
      <c r="C22" s="1"/>
      <c r="D22" s="13"/>
      <c r="E22" s="13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0" customHeight="1" x14ac:dyDescent="0.2">
      <c r="A23" s="48" t="s">
        <v>26</v>
      </c>
      <c r="B23" s="34"/>
      <c r="C23" s="1"/>
      <c r="D23" s="13"/>
      <c r="E23" s="13"/>
      <c r="F23" s="2"/>
      <c r="G23" s="2"/>
      <c r="H23" s="2"/>
      <c r="I23" s="2"/>
      <c r="J23" s="2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5.75" customHeight="1" x14ac:dyDescent="0.2">
      <c r="A24" s="48" t="s">
        <v>27</v>
      </c>
      <c r="B24" s="34"/>
      <c r="C24" s="1"/>
      <c r="D24" s="13"/>
      <c r="E24" s="13"/>
      <c r="F24" s="2"/>
      <c r="G24" s="2"/>
      <c r="H24" s="2"/>
      <c r="I24" s="2"/>
      <c r="J24" s="2"/>
      <c r="K24" s="2"/>
      <c r="L24" s="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60" customHeight="1" x14ac:dyDescent="0.2">
      <c r="A25" s="48" t="s">
        <v>28</v>
      </c>
      <c r="B25" s="34"/>
      <c r="C25" s="1"/>
      <c r="D25" s="13"/>
      <c r="E25" s="13"/>
      <c r="F25" s="2"/>
      <c r="G25" s="2"/>
      <c r="H25" s="2"/>
      <c r="I25" s="2"/>
      <c r="J25" s="2"/>
      <c r="K25" s="2"/>
      <c r="L25" s="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61.5" customHeight="1" x14ac:dyDescent="0.2">
      <c r="A26" s="48" t="s">
        <v>29</v>
      </c>
      <c r="B26" s="34"/>
      <c r="C26" s="1"/>
      <c r="D26" s="13"/>
      <c r="E26" s="13"/>
      <c r="F26" s="2"/>
      <c r="G26" s="2"/>
      <c r="H26" s="2"/>
      <c r="I26" s="2"/>
      <c r="J26" s="2"/>
      <c r="K26" s="2"/>
      <c r="L26" s="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">
      <c r="A27" s="40" t="s">
        <v>18</v>
      </c>
      <c r="B27" s="33"/>
      <c r="C27" s="17"/>
      <c r="D27" s="17"/>
      <c r="E27" s="17"/>
      <c r="F27" s="2"/>
      <c r="G27" s="2"/>
      <c r="H27" s="2"/>
      <c r="I27" s="2"/>
      <c r="J27" s="2"/>
      <c r="K27" s="2"/>
      <c r="L27" s="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1.5" customHeight="1" x14ac:dyDescent="0.2">
      <c r="A28" s="48" t="s">
        <v>30</v>
      </c>
      <c r="B28" s="34"/>
      <c r="C28" s="17">
        <v>9000</v>
      </c>
      <c r="D28" s="17"/>
      <c r="E28" s="17">
        <v>9000</v>
      </c>
      <c r="F28" s="2"/>
      <c r="G28" s="2"/>
      <c r="H28" s="2"/>
      <c r="I28" s="2"/>
      <c r="J28" s="2"/>
      <c r="K28" s="2"/>
      <c r="L28" s="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">
      <c r="A29" s="48" t="s">
        <v>31</v>
      </c>
      <c r="B29" s="34"/>
      <c r="C29" s="17">
        <v>3000</v>
      </c>
      <c r="D29" s="17"/>
      <c r="E29" s="17">
        <v>3000</v>
      </c>
      <c r="F29" s="2"/>
      <c r="G29" s="2"/>
      <c r="H29" s="2"/>
      <c r="I29" s="2"/>
      <c r="J29" s="2"/>
      <c r="K29" s="2"/>
      <c r="L29" s="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45" customHeight="1" x14ac:dyDescent="0.2">
      <c r="A30" s="48" t="s">
        <v>32</v>
      </c>
      <c r="B30" s="34"/>
      <c r="C30" s="17">
        <v>9000</v>
      </c>
      <c r="D30" s="17"/>
      <c r="E30" s="17">
        <v>9000</v>
      </c>
      <c r="F30" s="2"/>
      <c r="G30" s="2"/>
      <c r="H30" s="2"/>
      <c r="I30" s="2"/>
      <c r="J30" s="2"/>
      <c r="K30" s="2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75.75" customHeight="1" x14ac:dyDescent="0.2">
      <c r="A31" s="48" t="s">
        <v>33</v>
      </c>
      <c r="B31" s="34"/>
      <c r="C31" s="17">
        <v>34000</v>
      </c>
      <c r="D31" s="17"/>
      <c r="E31" s="17">
        <v>34000</v>
      </c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40" t="s">
        <v>34</v>
      </c>
      <c r="B32" s="33"/>
      <c r="C32" s="17"/>
      <c r="D32" s="17"/>
      <c r="E32" s="17"/>
      <c r="F32" s="2"/>
      <c r="G32" s="2"/>
      <c r="H32" s="2"/>
      <c r="I32" s="2"/>
      <c r="J32" s="2"/>
      <c r="K32" s="2"/>
      <c r="L32" s="2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63.75" customHeight="1" thickBot="1" x14ac:dyDescent="0.25">
      <c r="A33" s="36" t="s">
        <v>49</v>
      </c>
      <c r="B33" s="35"/>
      <c r="C33" s="18">
        <v>15000</v>
      </c>
      <c r="D33" s="18">
        <v>0</v>
      </c>
      <c r="E33" s="18">
        <f t="shared" ref="E33" si="0">C33-D33</f>
        <v>15000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thickTop="1" x14ac:dyDescent="0.2">
      <c r="A34" s="30" t="s">
        <v>35</v>
      </c>
      <c r="B34" s="31"/>
      <c r="C34" s="19">
        <f>SUM(C13:C33)</f>
        <v>740000</v>
      </c>
      <c r="D34" s="19">
        <f>SUM(D13:D33)</f>
        <v>0</v>
      </c>
      <c r="E34" s="19">
        <f>SUM(E13:E33)</f>
        <v>740000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42"/>
      <c r="B35" s="16"/>
      <c r="C35" s="16"/>
      <c r="D35" s="16"/>
      <c r="E35" s="1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0" x14ac:dyDescent="0.2">
      <c r="A36" s="20" t="s">
        <v>36</v>
      </c>
      <c r="B36" s="21" t="s">
        <v>37</v>
      </c>
      <c r="C36" s="21" t="s">
        <v>38</v>
      </c>
      <c r="D36" s="21" t="s">
        <v>39</v>
      </c>
      <c r="E36" s="21" t="s">
        <v>40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22" t="s">
        <v>41</v>
      </c>
      <c r="B37" s="23"/>
      <c r="C37" s="27">
        <v>0</v>
      </c>
      <c r="D37" s="27">
        <v>0</v>
      </c>
      <c r="E37" s="27">
        <f t="shared" ref="E37:E40" si="1">C37-D37</f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25">
      <c r="A38" s="22" t="s">
        <v>42</v>
      </c>
      <c r="B38" s="23"/>
      <c r="C38" s="27">
        <v>0</v>
      </c>
      <c r="D38" s="27">
        <v>0</v>
      </c>
      <c r="E38" s="27">
        <f t="shared" si="1"/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24" t="s">
        <v>43</v>
      </c>
      <c r="B39" s="43" t="s">
        <v>44</v>
      </c>
      <c r="C39" s="44">
        <v>176000</v>
      </c>
      <c r="D39" s="27">
        <v>0</v>
      </c>
      <c r="E39" s="27">
        <f t="shared" si="1"/>
        <v>176000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95" customHeight="1" x14ac:dyDescent="0.25">
      <c r="A40" s="45" t="s">
        <v>45</v>
      </c>
      <c r="B40" s="25" t="s">
        <v>44</v>
      </c>
      <c r="C40" s="27">
        <v>69000</v>
      </c>
      <c r="D40" s="27">
        <v>0</v>
      </c>
      <c r="E40" s="27">
        <f t="shared" si="1"/>
        <v>69000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45" x14ac:dyDescent="0.2">
      <c r="A41" s="26" t="s">
        <v>46</v>
      </c>
      <c r="B41" s="21" t="s">
        <v>47</v>
      </c>
      <c r="C41" s="21" t="s">
        <v>11</v>
      </c>
      <c r="D41" s="21" t="s">
        <v>39</v>
      </c>
      <c r="E41" s="21" t="s">
        <v>40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46" t="s">
        <v>48</v>
      </c>
      <c r="B42" s="47">
        <v>741000</v>
      </c>
      <c r="C42" s="47">
        <v>741000</v>
      </c>
      <c r="D42" s="27">
        <v>0</v>
      </c>
      <c r="E42" s="27">
        <f>C42-D42</f>
        <v>741000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28"/>
      <c r="C687" s="29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28"/>
      <c r="C688" s="29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28"/>
      <c r="C689" s="29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28"/>
      <c r="C690" s="29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28"/>
      <c r="C691" s="29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28"/>
      <c r="C692" s="29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28"/>
      <c r="C693" s="29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28"/>
      <c r="C694" s="29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28"/>
      <c r="C695" s="29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28"/>
      <c r="C696" s="29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28"/>
      <c r="C697" s="29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28"/>
      <c r="C698" s="29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28"/>
      <c r="C699" s="29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28"/>
      <c r="C700" s="29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28"/>
      <c r="C701" s="29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28"/>
      <c r="C702" s="29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28"/>
      <c r="C703" s="29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28"/>
      <c r="C704" s="29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28"/>
      <c r="C705" s="29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28"/>
      <c r="C706" s="29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28"/>
      <c r="C707" s="29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28"/>
      <c r="C708" s="29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28"/>
      <c r="C709" s="29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28"/>
      <c r="C710" s="29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28"/>
      <c r="C711" s="29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28"/>
      <c r="C712" s="29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28"/>
      <c r="C713" s="29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28"/>
      <c r="C714" s="29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28"/>
      <c r="C715" s="29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28"/>
      <c r="C716" s="29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28"/>
      <c r="C717" s="29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28"/>
      <c r="C718" s="29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28"/>
      <c r="C719" s="29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28"/>
      <c r="C720" s="29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28"/>
      <c r="C721" s="29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28"/>
      <c r="C722" s="29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28"/>
      <c r="C723" s="29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28"/>
      <c r="C724" s="29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28"/>
      <c r="C725" s="29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28"/>
      <c r="C726" s="29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28"/>
      <c r="C727" s="29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28"/>
      <c r="C728" s="29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28"/>
      <c r="C729" s="29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28"/>
      <c r="C730" s="2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28"/>
      <c r="C731" s="2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28"/>
      <c r="C732" s="2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28"/>
      <c r="C733" s="2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28"/>
      <c r="C734" s="2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28"/>
      <c r="C735" s="2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28"/>
      <c r="C736" s="2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28"/>
      <c r="C737" s="2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28"/>
      <c r="C738" s="2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28"/>
      <c r="C739" s="2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28"/>
      <c r="C740" s="2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28"/>
      <c r="C741" s="2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28"/>
      <c r="C742" s="2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28"/>
      <c r="C743" s="2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28"/>
      <c r="C744" s="2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28"/>
      <c r="C745" s="29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28"/>
      <c r="C746" s="29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28"/>
      <c r="C747" s="29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28"/>
      <c r="C748" s="29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28"/>
      <c r="C749" s="29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28"/>
      <c r="C750" s="29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28"/>
      <c r="C751" s="2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28"/>
      <c r="C752" s="29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28"/>
      <c r="C753" s="2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28"/>
      <c r="C754" s="2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28"/>
      <c r="C755" s="2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28"/>
      <c r="C756" s="2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28"/>
      <c r="C757" s="2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28"/>
      <c r="C758" s="2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28"/>
      <c r="C759" s="2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28"/>
      <c r="C760" s="2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28"/>
      <c r="C761" s="2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28"/>
      <c r="C762" s="2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28"/>
      <c r="C763" s="2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28"/>
      <c r="C764" s="2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28"/>
      <c r="C765" s="2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28"/>
      <c r="C766" s="2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28"/>
      <c r="C767" s="2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28"/>
      <c r="C768" s="2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28"/>
      <c r="C769" s="2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28"/>
      <c r="C770" s="2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28"/>
      <c r="C771" s="2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28"/>
      <c r="C772" s="2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28"/>
      <c r="C773" s="2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28"/>
      <c r="C774" s="2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28"/>
      <c r="C775" s="2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28"/>
      <c r="C776" s="2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28"/>
      <c r="C777" s="2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28"/>
      <c r="C778" s="2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28"/>
      <c r="C779" s="2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28"/>
      <c r="C780" s="2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28"/>
      <c r="C781" s="2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28"/>
      <c r="C782" s="2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28"/>
      <c r="C783" s="2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28"/>
      <c r="C784" s="2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28"/>
      <c r="C785" s="2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28"/>
      <c r="C786" s="2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28"/>
      <c r="C787" s="2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28"/>
      <c r="C788" s="2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28"/>
      <c r="C789" s="2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28"/>
      <c r="C790" s="2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28"/>
      <c r="C791" s="2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28"/>
      <c r="C792" s="2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28"/>
      <c r="C793" s="2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28"/>
      <c r="C794" s="2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28"/>
      <c r="C795" s="2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28"/>
      <c r="C796" s="29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28"/>
      <c r="C797" s="29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28"/>
      <c r="C798" s="29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28"/>
      <c r="C799" s="29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28"/>
      <c r="C800" s="29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28"/>
      <c r="C801" s="29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28"/>
      <c r="C802" s="2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28"/>
      <c r="C803" s="29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28"/>
      <c r="C804" s="29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28"/>
      <c r="C805" s="29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28"/>
      <c r="C806" s="29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28"/>
      <c r="C807" s="29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28"/>
      <c r="C808" s="29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28"/>
      <c r="C809" s="29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28"/>
      <c r="C810" s="29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28"/>
      <c r="C811" s="29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28"/>
      <c r="C812" s="29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28"/>
      <c r="C813" s="29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28"/>
      <c r="C814" s="29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28"/>
      <c r="C815" s="29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28"/>
      <c r="C816" s="29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28"/>
      <c r="C817" s="29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28"/>
      <c r="C818" s="29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28"/>
      <c r="C819" s="29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28"/>
      <c r="C820" s="29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28"/>
      <c r="C821" s="29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28"/>
      <c r="C822" s="29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28"/>
      <c r="C823" s="29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28"/>
      <c r="C824" s="29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28"/>
      <c r="C825" s="29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28"/>
      <c r="C826" s="29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28"/>
      <c r="C827" s="29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28"/>
      <c r="C828" s="29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28"/>
      <c r="C829" s="29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28"/>
      <c r="C830" s="29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28"/>
      <c r="C831" s="29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28"/>
      <c r="C832" s="29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28"/>
      <c r="C833" s="29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28"/>
      <c r="C834" s="29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28"/>
      <c r="C835" s="29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28"/>
      <c r="C836" s="29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28"/>
      <c r="C837" s="29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28"/>
      <c r="C838" s="29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28"/>
      <c r="C839" s="29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28"/>
      <c r="C840" s="29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28"/>
      <c r="C841" s="29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28"/>
      <c r="C842" s="29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28"/>
      <c r="C843" s="29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28"/>
      <c r="C844" s="29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28"/>
      <c r="C845" s="29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28"/>
      <c r="C846" s="29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28"/>
      <c r="C847" s="29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28"/>
      <c r="C848" s="29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28"/>
      <c r="C849" s="29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28"/>
      <c r="C850" s="29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28"/>
      <c r="C851" s="29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28"/>
      <c r="C852" s="29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28"/>
      <c r="C853" s="29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28"/>
      <c r="C854" s="29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28"/>
      <c r="C855" s="29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28"/>
      <c r="C856" s="29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28"/>
      <c r="C857" s="29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28"/>
      <c r="C858" s="29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28"/>
      <c r="C859" s="29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28"/>
      <c r="C860" s="29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28"/>
      <c r="C861" s="29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28"/>
      <c r="C862" s="29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28"/>
      <c r="C863" s="29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28"/>
      <c r="C864" s="29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28"/>
      <c r="C865" s="29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28"/>
      <c r="C866" s="29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28"/>
      <c r="C867" s="29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28"/>
      <c r="C868" s="29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28"/>
      <c r="C869" s="29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28"/>
      <c r="C870" s="29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28"/>
      <c r="C871" s="29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28"/>
      <c r="C872" s="29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28"/>
      <c r="C873" s="29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28"/>
      <c r="C874" s="29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28"/>
      <c r="C875" s="29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28"/>
      <c r="C876" s="29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28"/>
      <c r="C877" s="29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28"/>
      <c r="C878" s="29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28"/>
      <c r="C879" s="29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28"/>
      <c r="C880" s="29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28"/>
      <c r="C881" s="29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28"/>
      <c r="C882" s="29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28"/>
      <c r="C883" s="29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28"/>
      <c r="C884" s="29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28"/>
      <c r="C885" s="29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28"/>
      <c r="C886" s="29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28"/>
      <c r="C887" s="29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28"/>
      <c r="C888" s="29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28"/>
      <c r="C889" s="29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28"/>
      <c r="C890" s="29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28"/>
      <c r="C891" s="29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28"/>
      <c r="C892" s="29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28"/>
      <c r="C893" s="29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28"/>
      <c r="C894" s="29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28"/>
      <c r="C895" s="29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28"/>
      <c r="C896" s="29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28"/>
      <c r="C897" s="29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28"/>
      <c r="C898" s="29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28"/>
      <c r="C899" s="29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28"/>
      <c r="C900" s="29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28"/>
      <c r="C901" s="29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28"/>
      <c r="C902" s="29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28"/>
      <c r="C903" s="29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28"/>
      <c r="C904" s="29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28"/>
      <c r="C905" s="29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28"/>
      <c r="C906" s="29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28"/>
      <c r="C907" s="29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28"/>
      <c r="C908" s="29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28"/>
      <c r="C909" s="29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28"/>
      <c r="C910" s="29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28"/>
      <c r="C911" s="29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28"/>
      <c r="C912" s="29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28"/>
      <c r="C913" s="29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28"/>
      <c r="C914" s="29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28"/>
      <c r="C915" s="29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28"/>
      <c r="C916" s="29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28"/>
      <c r="C917" s="29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28"/>
      <c r="C918" s="29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28"/>
      <c r="C919" s="29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28"/>
      <c r="C920" s="29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28"/>
      <c r="C921" s="29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28"/>
      <c r="C922" s="29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28"/>
      <c r="C923" s="29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28"/>
      <c r="C924" s="29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28"/>
      <c r="C925" s="29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28"/>
      <c r="C926" s="29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28"/>
      <c r="C927" s="29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28"/>
      <c r="C928" s="29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28"/>
      <c r="C929" s="29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28"/>
      <c r="C930" s="29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28"/>
      <c r="C931" s="29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28"/>
      <c r="C932" s="29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28"/>
      <c r="C933" s="29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28"/>
      <c r="C934" s="29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28"/>
      <c r="C935" s="29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28"/>
      <c r="C936" s="29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28"/>
      <c r="C937" s="29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28"/>
      <c r="C938" s="29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28"/>
      <c r="C939" s="29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28"/>
      <c r="C940" s="29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28"/>
      <c r="C941" s="29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28"/>
      <c r="C942" s="29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28"/>
      <c r="C943" s="29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28"/>
      <c r="C944" s="29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28"/>
      <c r="C945" s="29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28"/>
      <c r="C946" s="29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28"/>
      <c r="C947" s="29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28"/>
      <c r="C948" s="29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28"/>
      <c r="C949" s="29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28"/>
      <c r="C950" s="29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28"/>
      <c r="C951" s="29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28"/>
      <c r="C952" s="29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28"/>
      <c r="C953" s="29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28"/>
      <c r="C954" s="29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28"/>
      <c r="C955" s="29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28"/>
      <c r="C956" s="29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28"/>
      <c r="C957" s="29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28"/>
      <c r="C958" s="29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28"/>
      <c r="C959" s="29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28"/>
      <c r="C960" s="29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28"/>
      <c r="C961" s="29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28"/>
      <c r="C962" s="29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28"/>
      <c r="C963" s="29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28"/>
      <c r="C964" s="29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28"/>
      <c r="C965" s="29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28"/>
      <c r="C966" s="29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28"/>
      <c r="C967" s="29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28"/>
      <c r="C968" s="29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28"/>
      <c r="C969" s="29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28"/>
      <c r="C970" s="29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28"/>
      <c r="C971" s="29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28"/>
      <c r="C972" s="29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28"/>
      <c r="C973" s="29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28"/>
      <c r="C974" s="29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28"/>
      <c r="C975" s="29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28"/>
      <c r="C976" s="29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28"/>
      <c r="C977" s="29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28"/>
      <c r="C978" s="29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</sheetData>
  <mergeCells count="23">
    <mergeCell ref="A30:B30"/>
    <mergeCell ref="A31:B31"/>
    <mergeCell ref="A24:B24"/>
    <mergeCell ref="A25:B25"/>
    <mergeCell ref="A26:B26"/>
    <mergeCell ref="A28:B28"/>
    <mergeCell ref="A29:B29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32:B32"/>
    <mergeCell ref="A34:B34"/>
    <mergeCell ref="A12:B12"/>
    <mergeCell ref="A13:B13"/>
    <mergeCell ref="A33:B33"/>
    <mergeCell ref="A27:B27"/>
  </mergeCells>
  <pageMargins left="0.5" right="0.5" top="0.5" bottom="0.5" header="0" footer="0"/>
  <pageSetup scale="84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Griffith</dc:creator>
  <cp:lastModifiedBy>Diana Griffith</cp:lastModifiedBy>
  <cp:lastPrinted>2019-05-08T13:47:11Z</cp:lastPrinted>
  <dcterms:created xsi:type="dcterms:W3CDTF">2019-04-19T17:28:31Z</dcterms:created>
  <dcterms:modified xsi:type="dcterms:W3CDTF">2019-05-08T13:47:19Z</dcterms:modified>
</cp:coreProperties>
</file>