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2560" windowHeight="10860"/>
  </bookViews>
  <sheets>
    <sheet name="Project Budget" sheetId="1" r:id="rId1"/>
  </sheets>
  <definedNames>
    <definedName name="_xlnm.Print_Area" localSheetId="0">'Project Budget'!$A$1:$E$54</definedName>
  </definedNames>
  <calcPr calcId="162913"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6" i="1" l="1"/>
  <c r="E34" i="1"/>
  <c r="C13" i="1"/>
  <c r="E27" i="1"/>
  <c r="E33" i="1"/>
  <c r="E37" i="1"/>
  <c r="E53" i="1"/>
  <c r="E35" i="1"/>
  <c r="E32" i="1"/>
  <c r="E24" i="1"/>
  <c r="E25" i="1"/>
  <c r="E26" i="1"/>
  <c r="E54" i="1"/>
  <c r="E46" i="1"/>
  <c r="E45" i="1"/>
  <c r="E39" i="1"/>
  <c r="E43" i="1"/>
  <c r="D40" i="1"/>
  <c r="C40" i="1"/>
  <c r="E36" i="1"/>
  <c r="E30" i="1"/>
  <c r="E28" i="1"/>
  <c r="E22" i="1"/>
  <c r="E13" i="1"/>
  <c r="E40" i="1"/>
</calcChain>
</file>

<file path=xl/sharedStrings.xml><?xml version="1.0" encoding="utf-8"?>
<sst xmlns="http://schemas.openxmlformats.org/spreadsheetml/2006/main" count="71" uniqueCount="64">
  <si>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</si>
  <si>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</si>
  <si>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</si>
  <si>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</si>
  <si>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</si>
  <si>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</si>
  <si>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</si>
  <si>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</si>
  <si>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</si>
  <si>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</si>
  <si>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</si>
  <si>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</si>
  <si>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</si>
  <si>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Other</t>
  </si>
  <si>
    <t xml:space="preserve">Today's Date:  </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</si>
  <si>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</si>
  <si>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</si>
  <si>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</si>
  <si>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</si>
  <si>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</si>
  <si>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</si>
  <si>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</si>
  <si>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</si>
  <si>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</si>
  <si>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</si>
  <si>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</si>
  <si>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Manager: David Remucal</t>
  </si>
  <si>
    <t>Greenhouse supplies: Including soil and lumber for garden bed maintenance, common garden construction, and shade structure construction, fertilizers, caging material</t>
  </si>
  <si>
    <t xml:space="preserve">Food and lodging during seed and/or live plant collection trips in Greater Minnesota more than 200 miles round trip for 2 people - $133/day x  40/days per yr x 3 years. Reimbursed based on UMN plan. </t>
  </si>
  <si>
    <t>Organization:  University of Minnesota Landscape Arboretum</t>
  </si>
  <si>
    <t xml:space="preserve">In kind: </t>
  </si>
  <si>
    <t>Secured</t>
  </si>
  <si>
    <t>M.L. 2015, Chp. 76, Sec.2 Subd. 08c  "Preserving and Protecting Minnesota Native Orchid Species"</t>
  </si>
  <si>
    <t>M.L. 2018, Chp. 214, Art. 4, Sec. 02, Subd. 08h "Preserving Minnesota's Native Orchids - Phase 2 "</t>
  </si>
  <si>
    <t>MLA volunteer time contributing to project</t>
  </si>
  <si>
    <r>
      <t xml:space="preserve">Project Title: </t>
    </r>
    <r>
      <rPr>
        <sz val="11"/>
        <rFont val="Calibri"/>
        <family val="2"/>
        <scheme val="minor"/>
      </rPr>
      <t xml:space="preserve"> </t>
    </r>
    <r>
      <rPr>
        <b/>
        <sz val="11"/>
        <rFont val="Calibri"/>
        <family val="2"/>
        <scheme val="minor"/>
      </rPr>
      <t>Preserving and Learning from Minnesota's Native Orchids</t>
    </r>
  </si>
  <si>
    <r>
      <t xml:space="preserve">Project Length and Completion Date: </t>
    </r>
    <r>
      <rPr>
        <sz val="11"/>
        <rFont val="Calibri"/>
        <family val="2"/>
        <scheme val="minor"/>
      </rPr>
      <t xml:space="preserve"> </t>
    </r>
    <r>
      <rPr>
        <b/>
        <sz val="11"/>
        <rFont val="Calibri"/>
        <family val="2"/>
        <scheme val="minor"/>
      </rPr>
      <t>3 Year;  June 30, 2023</t>
    </r>
  </si>
  <si>
    <t>NA</t>
  </si>
  <si>
    <t>Supplies for annual workshops for teachers</t>
  </si>
  <si>
    <t>Lab supplies: Chemicals, glassware, growth media, greenhouse supplies, sterilization equipment. Includes external soil testing lab work and postage for sending samples to Texas Tech and NAOCC</t>
  </si>
  <si>
    <t>Texas Tech University collaborator salary, equipment and travel</t>
  </si>
  <si>
    <t>Minnesota Landscape Arboretum 0.05 FTE Development Officer</t>
  </si>
  <si>
    <t>North American Orchid Conservation Center collaborator salary, equipment, infrastructure</t>
  </si>
  <si>
    <t>Pending</t>
  </si>
  <si>
    <t>Consultant: $8,320 (8 days  per year @ standard rate of $1040/day) - Via UMN RFP bid process, hire environmental consultant with access to needed landscapes not easily accessed by MLA staff</t>
  </si>
  <si>
    <t>Curator of Endangered Plants, Project Manager: $215,389 (0.8 FTE  and 36% fringe)</t>
  </si>
  <si>
    <t>Plant Conservation Program Associate: $55,653 (0.3 FTE and 29.5% fringe)</t>
  </si>
  <si>
    <t xml:space="preserve">Field Technician: $34,797 (0.26 FTE and 8.2% fringe) - knowledgable regional naturalist for collection of seed from locations more generally remote </t>
  </si>
  <si>
    <t>Greenhouse/Plot Technician, Horticulture staff member:$50,349 (0.31 FTE and 29.5% fringe)</t>
  </si>
  <si>
    <t>Student intern:  $20,255 (0.23 FTE and  8.2 % fringe)</t>
  </si>
  <si>
    <t>School Orchid Research Project Evaluator, MLA Education Staff : $10,044 (0.05 FTE and 29.5% fringe)</t>
  </si>
  <si>
    <t>School Orchid Research Project Coordinator, MLA Education Staff: $60,606 (0.30 FTE and 29.5% fringe)</t>
  </si>
  <si>
    <t>Food and lodging  for teachers that need to travel from outside of metro area to attend annual workshop - $133/day X 6 days/year x 2 years. This assumes that 3 teachers on average per year will travel from far enough from the metro area to need to stay overnight prior to and after the workshop. Reimbursed based on University of Minnesota plan.</t>
  </si>
  <si>
    <t xml:space="preserve">Mileage reimbursement for seed and/or live plant collection trips - .58 per mile x 40 round trips per yr of 250 miles x 3 years. Reimbursed based on UMN plan.  </t>
  </si>
  <si>
    <t xml:space="preserve">Mileage reimbursement for seed and/or live plant collection trips for consultant - .58 per mile x 5 round trips per yr of 250 miles x 1 year. Reimbursed based on UMN plan.  </t>
  </si>
  <si>
    <t xml:space="preserve">Mileage reimbursement for Education staff to visit classrooms - 0.58 per mile FY21 - 3 local schools, 3 visits @ 50 miles/visit; FY22 and FY23 - 5 local schools, 3 visits @ 50 miles/visit and 5 Greater Minnesota schools, 3 visits @ 200 miles/visit </t>
  </si>
  <si>
    <t xml:space="preserve">Mileage reimbursement for teachers traveling to attend annual workshop - .58 per mile x 250 miles per round trip at 3 round trips per yr x first year, then 10 round trips per year the final two years. Reimbursed based on UMN plan.  </t>
  </si>
  <si>
    <t>Modest $250 stipend for teachers to attend annual orchid research workshop with cohort of teachers. Teachers will be creating project schedules and lesson plans to fit their systems during the workshop and will be sharing these plans to further refine and improve the general curriculum.</t>
  </si>
  <si>
    <t>Large capacity autoclave - we require a large-capacity autoclave  to continue research and banking activities. This equipment will be used by the orchid program beyond the life of this granting period.</t>
  </si>
  <si>
    <t>Water deionization system - Purified water necessary for orchid propagation. Cost is for lease and maintenance of the system.</t>
  </si>
  <si>
    <t>Classroom propagation/research equipment (including shelving, lighting system, data collections equipment and safety equipment) -  $300 per classroom annually</t>
  </si>
  <si>
    <t>Project Budget: $556,100</t>
  </si>
  <si>
    <t>Several grant funding sources, including: Mid-American Orchid Congress, Stanley Smith Horticultural Trust, Jane Musser Fund, Taiwanese Orchid Growers Association</t>
  </si>
  <si>
    <t>Minnesota Landscape Arboretum/UM Indirect Cost (at UM negotiated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</si>
</sst>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s>
  <cellStyleXfs count="2">
    <xf numFmtId="0" fontId="0" fillId="0" borderId="0"/>
    <xf numFmtId="44" fontId="6" fillId="0" borderId="0" applyFont="0" applyFill="0" applyBorder="0" applyAlignment="0" applyProtection="0"/>
  </cellStyleXfs>
  <cellXfs count="52">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3" fillId="0" borderId="3" xfId="0" applyFont="1" applyBorder="1" applyAlignment="1">
      <alignment wrapText="1"/>
    </xf>
    <xf numFmtId="0" fontId="3" fillId="0" borderId="17" xfId="0" applyFont="1" applyBorder="1" applyAlignment="1">
      <alignment vertical="top" wrapText="1"/>
    </xf>
    <xf numFmtId="0" fontId="3" fillId="0" borderId="13" xfId="0" applyFont="1" applyBorder="1" applyAlignment="1">
      <alignment wrapText="1"/>
    </xf>
    <xf numFmtId="165" fontId="3" fillId="0" borderId="3" xfId="1" applyNumberFormat="1" applyFont="1" applyBorder="1" applyAlignment="1">
      <alignment wrapText="1"/>
    </xf>
    <xf numFmtId="0" fontId="3" fillId="0" borderId="7" xfId="0" applyFont="1" applyBorder="1" applyAlignment="1">
      <alignment wrapText="1"/>
    </xf>
    <xf numFmtId="0" fontId="3" fillId="0" borderId="6" xfId="0" applyFont="1" applyBorder="1" applyAlignment="1">
      <alignment wrapText="1"/>
    </xf>
    <xf numFmtId="0" fontId="3" fillId="0" borderId="4" xfId="0" applyFont="1" applyBorder="1"/>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676653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8"/>
  <sheetViews>
    <sheetView tabSelected="1" view="pageBreakPreview" zoomScaleNormal="100" zoomScaleSheetLayoutView="100" zoomScalePageLayoutView="70" workbookViewId="0">
      <selection activeCell="C44" sqref="C44"/>
    </sheetView>
  </sheetViews>
  <sheetFormatPr defaultColWidth="7.85546875" defaultRowHeight="15" x14ac:dyDescent="0.2"/>
  <cols>
    <col min="1" max="1" width="101.42578125" style="1" customWidth="1"/>
    <col min="2" max="2" width="14.85546875" style="10" customWidth="1"/>
    <col min="3" max="3" width="12.85546875" style="11" customWidth="1"/>
    <col min="4" max="5" width="12.85546875" style="1" customWidth="1"/>
    <col min="6" max="9" width="13.140625" style="1" customWidth="1"/>
    <col min="10" max="10" width="11.140625" style="1" customWidth="1"/>
    <col min="11" max="11" width="11.28515625" style="1" customWidth="1"/>
    <col min="12" max="16384" width="7.85546875" style="1"/>
  </cols>
  <sheetData>
    <row r="1" spans="1:19" x14ac:dyDescent="0.2">
      <c r="A1" s="7" t="s">
        <v>25</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22</v>
      </c>
      <c r="B3" s="4"/>
      <c r="C3" s="4"/>
      <c r="D3" s="3"/>
      <c r="E3" s="3"/>
      <c r="F3" s="3"/>
      <c r="G3" s="3"/>
      <c r="H3" s="3"/>
      <c r="I3" s="3"/>
      <c r="J3" s="3"/>
      <c r="K3" s="3"/>
      <c r="L3" s="3"/>
      <c r="M3" s="3"/>
      <c r="N3" s="3"/>
      <c r="O3" s="3"/>
      <c r="P3" s="3"/>
      <c r="Q3" s="3"/>
      <c r="R3" s="3"/>
      <c r="S3" s="3"/>
    </row>
    <row r="4" spans="1:19" s="7" customFormat="1" ht="16.350000000000001" customHeight="1" x14ac:dyDescent="0.2">
      <c r="A4" s="5" t="s">
        <v>9</v>
      </c>
      <c r="B4" s="8"/>
      <c r="C4" s="8"/>
      <c r="D4" s="1"/>
      <c r="E4" s="1"/>
      <c r="F4" s="1"/>
      <c r="G4" s="1"/>
      <c r="H4" s="1"/>
      <c r="I4" s="1"/>
      <c r="J4" s="1"/>
      <c r="K4" s="1"/>
      <c r="L4" s="1"/>
      <c r="M4" s="1"/>
      <c r="N4" s="1"/>
      <c r="O4" s="1"/>
      <c r="P4" s="1"/>
      <c r="Q4" s="1"/>
      <c r="R4" s="1"/>
      <c r="S4" s="1"/>
    </row>
    <row r="5" spans="1:19" s="5" customFormat="1" ht="16.350000000000001" customHeight="1" x14ac:dyDescent="0.2">
      <c r="A5" s="5" t="s">
        <v>26</v>
      </c>
      <c r="B5" s="6"/>
      <c r="C5" s="6"/>
    </row>
    <row r="6" spans="1:19" s="5" customFormat="1" ht="16.350000000000001" customHeight="1" x14ac:dyDescent="0.2">
      <c r="A6" s="5" t="s">
        <v>35</v>
      </c>
      <c r="B6" s="6"/>
      <c r="C6" s="6"/>
    </row>
    <row r="7" spans="1:19" s="5" customFormat="1" ht="16.350000000000001" customHeight="1" x14ac:dyDescent="0.2">
      <c r="A7" s="5" t="s">
        <v>29</v>
      </c>
      <c r="B7" s="6"/>
      <c r="C7" s="6"/>
    </row>
    <row r="8" spans="1:19" s="5" customFormat="1" ht="16.350000000000001" customHeight="1" x14ac:dyDescent="0.2">
      <c r="A8" s="9" t="s">
        <v>61</v>
      </c>
      <c r="B8" s="6"/>
      <c r="C8" s="6"/>
    </row>
    <row r="9" spans="1:19" s="3" customFormat="1" ht="16.350000000000001" customHeight="1" x14ac:dyDescent="0.2">
      <c r="A9" s="5" t="s">
        <v>36</v>
      </c>
      <c r="B9" s="6"/>
      <c r="C9" s="6"/>
      <c r="D9" s="5"/>
      <c r="E9" s="5"/>
      <c r="F9" s="5"/>
      <c r="G9" s="5"/>
      <c r="H9" s="5"/>
      <c r="I9" s="5"/>
      <c r="J9" s="5"/>
      <c r="K9" s="5"/>
    </row>
    <row r="10" spans="1:19" s="5" customFormat="1" ht="16.350000000000001" customHeight="1" x14ac:dyDescent="0.2">
      <c r="A10" s="12" t="s">
        <v>14</v>
      </c>
      <c r="B10" s="6"/>
      <c r="C10" s="6"/>
      <c r="D10" s="22"/>
      <c r="E10" s="22"/>
    </row>
    <row r="11" spans="1:19" ht="33.6" customHeight="1" thickBot="1" x14ac:dyDescent="0.3">
      <c r="A11" s="26" t="s">
        <v>3</v>
      </c>
      <c r="B11" s="27"/>
      <c r="C11" s="25" t="s">
        <v>10</v>
      </c>
      <c r="D11" s="24" t="s">
        <v>2</v>
      </c>
      <c r="E11" s="25" t="s">
        <v>11</v>
      </c>
      <c r="F11" s="7"/>
      <c r="G11" s="7"/>
      <c r="H11" s="7"/>
      <c r="I11" s="7"/>
      <c r="J11" s="7"/>
      <c r="K11" s="7"/>
      <c r="L11" s="7"/>
    </row>
    <row r="12" spans="1:19" ht="15.75" thickTop="1" x14ac:dyDescent="0.2">
      <c r="A12" s="42" t="s">
        <v>1</v>
      </c>
      <c r="B12" s="43"/>
      <c r="C12" s="21"/>
      <c r="D12" s="33"/>
      <c r="E12" s="34"/>
      <c r="F12" s="7"/>
      <c r="G12" s="7"/>
      <c r="H12" s="7"/>
      <c r="I12" s="7"/>
      <c r="J12" s="7"/>
      <c r="K12" s="7"/>
      <c r="L12" s="7"/>
    </row>
    <row r="13" spans="1:19" x14ac:dyDescent="0.2">
      <c r="A13" s="44" t="s">
        <v>4</v>
      </c>
      <c r="B13" s="45"/>
      <c r="C13" s="13">
        <f>215389+55653+34797+50349+20255+60606+10044</f>
        <v>447093</v>
      </c>
      <c r="D13" s="31">
        <v>0</v>
      </c>
      <c r="E13" s="31">
        <f>C13-D13</f>
        <v>447093</v>
      </c>
      <c r="F13" s="8"/>
      <c r="G13" s="8"/>
      <c r="H13" s="8"/>
      <c r="I13" s="8"/>
      <c r="J13" s="8"/>
      <c r="K13" s="8"/>
      <c r="L13" s="8"/>
      <c r="M13" s="2"/>
    </row>
    <row r="14" spans="1:19" ht="15.95" customHeight="1" x14ac:dyDescent="0.2">
      <c r="A14" s="46" t="s">
        <v>45</v>
      </c>
      <c r="B14" s="47"/>
      <c r="C14" s="32"/>
      <c r="D14" s="32"/>
      <c r="E14" s="32"/>
      <c r="F14" s="8"/>
      <c r="G14" s="8"/>
      <c r="H14" s="8"/>
      <c r="I14" s="8"/>
      <c r="J14" s="8"/>
      <c r="K14" s="8"/>
      <c r="L14" s="8"/>
      <c r="M14" s="2"/>
    </row>
    <row r="15" spans="1:19" ht="15.95" customHeight="1" x14ac:dyDescent="0.2">
      <c r="A15" s="46" t="s">
        <v>46</v>
      </c>
      <c r="B15" s="47"/>
      <c r="C15" s="32"/>
      <c r="D15" s="32"/>
      <c r="E15" s="32"/>
      <c r="F15" s="8"/>
      <c r="G15" s="8"/>
      <c r="H15" s="8"/>
      <c r="I15" s="8"/>
      <c r="J15" s="8"/>
      <c r="K15" s="8"/>
      <c r="L15" s="8"/>
      <c r="M15" s="2"/>
    </row>
    <row r="16" spans="1:19" ht="32.1" customHeight="1" x14ac:dyDescent="0.2">
      <c r="A16" s="46" t="s">
        <v>47</v>
      </c>
      <c r="B16" s="47"/>
      <c r="C16" s="32"/>
      <c r="D16" s="32"/>
      <c r="E16" s="32"/>
      <c r="F16" s="8"/>
      <c r="G16" s="8"/>
      <c r="H16" s="8"/>
      <c r="I16" s="8"/>
      <c r="J16" s="8"/>
      <c r="K16" s="8"/>
      <c r="L16" s="8"/>
      <c r="M16" s="2"/>
    </row>
    <row r="17" spans="1:13" x14ac:dyDescent="0.2">
      <c r="A17" s="46" t="s">
        <v>48</v>
      </c>
      <c r="B17" s="47"/>
      <c r="C17" s="32"/>
      <c r="D17" s="32"/>
      <c r="E17" s="32"/>
      <c r="F17" s="8"/>
      <c r="G17" s="8"/>
      <c r="H17" s="8"/>
      <c r="I17" s="8"/>
      <c r="J17" s="8"/>
      <c r="K17" s="8"/>
      <c r="L17" s="8"/>
      <c r="M17" s="2"/>
    </row>
    <row r="18" spans="1:13" ht="15.95" customHeight="1" x14ac:dyDescent="0.2">
      <c r="A18" s="46" t="s">
        <v>49</v>
      </c>
      <c r="B18" s="47"/>
      <c r="C18" s="32"/>
      <c r="D18" s="32"/>
      <c r="E18" s="32"/>
      <c r="F18" s="8"/>
      <c r="G18" s="8"/>
      <c r="H18" s="8"/>
      <c r="I18" s="8"/>
      <c r="J18" s="8"/>
      <c r="K18" s="8"/>
      <c r="L18" s="8"/>
      <c r="M18" s="2"/>
    </row>
    <row r="19" spans="1:13" x14ac:dyDescent="0.2">
      <c r="A19" s="46" t="s">
        <v>50</v>
      </c>
      <c r="B19" s="47"/>
      <c r="C19" s="32"/>
      <c r="D19" s="32"/>
      <c r="E19" s="32"/>
      <c r="F19" s="8"/>
      <c r="G19" s="8"/>
      <c r="H19" s="8"/>
      <c r="I19" s="8"/>
      <c r="J19" s="8"/>
      <c r="K19" s="8"/>
      <c r="L19" s="8"/>
      <c r="M19" s="2"/>
    </row>
    <row r="20" spans="1:13" x14ac:dyDescent="0.2">
      <c r="A20" s="46" t="s">
        <v>51</v>
      </c>
      <c r="B20" s="47"/>
      <c r="C20" s="32"/>
      <c r="D20" s="32"/>
      <c r="E20" s="32"/>
      <c r="F20" s="8"/>
      <c r="G20" s="8"/>
      <c r="H20" s="8"/>
      <c r="I20" s="8"/>
      <c r="J20" s="8"/>
      <c r="K20" s="8"/>
      <c r="L20" s="8"/>
      <c r="M20" s="2"/>
    </row>
    <row r="21" spans="1:13" x14ac:dyDescent="0.2">
      <c r="A21" s="44" t="s">
        <v>5</v>
      </c>
      <c r="B21" s="45"/>
      <c r="C21" s="13"/>
      <c r="D21" s="13"/>
      <c r="E21" s="13"/>
      <c r="F21" s="8"/>
      <c r="G21" s="8"/>
      <c r="H21" s="8"/>
      <c r="I21" s="8"/>
      <c r="J21" s="8"/>
      <c r="K21" s="8"/>
      <c r="L21" s="8"/>
      <c r="M21" s="2"/>
    </row>
    <row r="22" spans="1:13" ht="33.75" customHeight="1" x14ac:dyDescent="0.2">
      <c r="A22" s="46" t="s">
        <v>44</v>
      </c>
      <c r="B22" s="47"/>
      <c r="C22" s="13">
        <v>8320</v>
      </c>
      <c r="D22" s="13">
        <v>0</v>
      </c>
      <c r="E22" s="13">
        <f t="shared" ref="E22" si="0">C22-D22</f>
        <v>8320</v>
      </c>
      <c r="F22" s="8"/>
      <c r="G22" s="8"/>
      <c r="H22" s="8"/>
      <c r="I22" s="8"/>
      <c r="J22" s="8"/>
      <c r="K22" s="8"/>
      <c r="L22" s="8"/>
      <c r="M22" s="2"/>
    </row>
    <row r="23" spans="1:13" x14ac:dyDescent="0.2">
      <c r="A23" s="44" t="s">
        <v>6</v>
      </c>
      <c r="B23" s="45"/>
      <c r="C23" s="13"/>
      <c r="D23" s="13"/>
      <c r="E23" s="13"/>
      <c r="F23" s="8"/>
      <c r="G23" s="8"/>
      <c r="H23" s="8"/>
      <c r="I23" s="8"/>
      <c r="J23" s="8"/>
      <c r="K23" s="8"/>
      <c r="L23" s="8"/>
      <c r="M23" s="2"/>
    </row>
    <row r="24" spans="1:13" ht="33.75" customHeight="1" x14ac:dyDescent="0.2">
      <c r="A24" s="46" t="s">
        <v>39</v>
      </c>
      <c r="B24" s="47"/>
      <c r="C24" s="13">
        <v>5000</v>
      </c>
      <c r="D24" s="13">
        <v>0</v>
      </c>
      <c r="E24" s="13">
        <f t="shared" ref="E24" si="1">C24-D24</f>
        <v>5000</v>
      </c>
      <c r="F24" s="8"/>
      <c r="G24" s="8"/>
      <c r="H24" s="8"/>
      <c r="I24" s="8"/>
      <c r="J24" s="8"/>
      <c r="K24" s="8"/>
      <c r="L24" s="8"/>
      <c r="M24" s="2"/>
    </row>
    <row r="25" spans="1:13" ht="33.75" customHeight="1" x14ac:dyDescent="0.2">
      <c r="A25" s="46" t="s">
        <v>27</v>
      </c>
      <c r="B25" s="47"/>
      <c r="C25" s="13">
        <v>5500</v>
      </c>
      <c r="D25" s="13">
        <v>0</v>
      </c>
      <c r="E25" s="13">
        <f t="shared" ref="E25" si="2">C25-D25</f>
        <v>5500</v>
      </c>
      <c r="F25" s="8"/>
      <c r="G25" s="8"/>
      <c r="H25" s="8"/>
      <c r="I25" s="8"/>
      <c r="J25" s="8"/>
      <c r="K25" s="8"/>
      <c r="L25" s="8"/>
      <c r="M25" s="2"/>
    </row>
    <row r="26" spans="1:13" ht="18.75" customHeight="1" x14ac:dyDescent="0.2">
      <c r="A26" s="46" t="s">
        <v>59</v>
      </c>
      <c r="B26" s="47"/>
      <c r="C26" s="13">
        <v>3600</v>
      </c>
      <c r="D26" s="13">
        <v>0</v>
      </c>
      <c r="E26" s="13">
        <f t="shared" ref="E26:E27" si="3">C26-D26</f>
        <v>3600</v>
      </c>
      <c r="F26" s="8"/>
      <c r="G26" s="8"/>
      <c r="H26" s="8"/>
      <c r="I26" s="8"/>
      <c r="J26" s="8"/>
      <c r="K26" s="8"/>
      <c r="L26" s="8"/>
      <c r="M26" s="2"/>
    </row>
    <row r="27" spans="1:13" x14ac:dyDescent="0.2">
      <c r="A27" s="46" t="s">
        <v>38</v>
      </c>
      <c r="B27" s="47"/>
      <c r="C27" s="13">
        <v>1500</v>
      </c>
      <c r="D27" s="13">
        <v>0</v>
      </c>
      <c r="E27" s="13">
        <f t="shared" si="3"/>
        <v>1500</v>
      </c>
      <c r="F27" s="8"/>
      <c r="G27" s="8"/>
      <c r="H27" s="8"/>
      <c r="I27" s="8"/>
      <c r="J27" s="8"/>
      <c r="K27" s="8"/>
      <c r="L27" s="8"/>
      <c r="M27" s="2"/>
    </row>
    <row r="28" spans="1:13" ht="33.75" customHeight="1" x14ac:dyDescent="0.2">
      <c r="A28" s="46" t="s">
        <v>60</v>
      </c>
      <c r="B28" s="47"/>
      <c r="C28" s="13">
        <v>6900</v>
      </c>
      <c r="D28" s="13">
        <v>0</v>
      </c>
      <c r="E28" s="13">
        <f t="shared" ref="E28" si="4">C28-D28</f>
        <v>6900</v>
      </c>
      <c r="F28" s="8"/>
      <c r="G28" s="8"/>
      <c r="H28" s="8"/>
      <c r="I28" s="8"/>
      <c r="J28" s="8"/>
      <c r="K28" s="8"/>
      <c r="L28" s="8"/>
      <c r="M28" s="2"/>
    </row>
    <row r="29" spans="1:13" x14ac:dyDescent="0.2">
      <c r="A29" s="44" t="s">
        <v>12</v>
      </c>
      <c r="B29" s="45"/>
      <c r="C29" s="13"/>
      <c r="D29" s="13"/>
      <c r="E29" s="13"/>
      <c r="F29" s="8"/>
      <c r="G29" s="8"/>
      <c r="H29" s="8"/>
      <c r="I29" s="8"/>
      <c r="J29" s="8"/>
      <c r="K29" s="8"/>
      <c r="L29" s="8"/>
      <c r="M29" s="2"/>
    </row>
    <row r="30" spans="1:13" ht="33.75" customHeight="1" x14ac:dyDescent="0.2">
      <c r="A30" s="46" t="s">
        <v>58</v>
      </c>
      <c r="B30" s="47"/>
      <c r="C30" s="13">
        <v>11700</v>
      </c>
      <c r="D30" s="13">
        <v>0</v>
      </c>
      <c r="E30" s="13">
        <f t="shared" ref="E30" si="5">C30-D30</f>
        <v>11700</v>
      </c>
      <c r="F30" s="8"/>
      <c r="G30" s="8"/>
      <c r="H30" s="8"/>
      <c r="I30" s="8"/>
      <c r="J30" s="8"/>
      <c r="K30" s="8"/>
      <c r="L30" s="8"/>
      <c r="M30" s="2"/>
    </row>
    <row r="31" spans="1:13" x14ac:dyDescent="0.2">
      <c r="A31" s="44" t="s">
        <v>7</v>
      </c>
      <c r="B31" s="45"/>
      <c r="C31" s="13"/>
      <c r="D31" s="13"/>
      <c r="E31" s="13"/>
      <c r="F31" s="7"/>
      <c r="G31" s="7"/>
      <c r="H31" s="7"/>
      <c r="I31" s="7"/>
      <c r="J31" s="7"/>
      <c r="K31" s="7"/>
      <c r="L31" s="7"/>
      <c r="M31" s="7"/>
    </row>
    <row r="32" spans="1:13" ht="33.75" customHeight="1" x14ac:dyDescent="0.2">
      <c r="A32" s="46" t="s">
        <v>28</v>
      </c>
      <c r="B32" s="47"/>
      <c r="C32" s="14">
        <v>31920</v>
      </c>
      <c r="D32" s="13">
        <v>0</v>
      </c>
      <c r="E32" s="13">
        <f t="shared" ref="E32:E35" si="6">C32-D32</f>
        <v>31920</v>
      </c>
    </row>
    <row r="33" spans="1:5" ht="45" customHeight="1" x14ac:dyDescent="0.2">
      <c r="A33" s="46" t="s">
        <v>52</v>
      </c>
      <c r="B33" s="47"/>
      <c r="C33" s="14">
        <v>1596</v>
      </c>
      <c r="D33" s="13"/>
      <c r="E33" s="13">
        <f t="shared" si="6"/>
        <v>1596</v>
      </c>
    </row>
    <row r="34" spans="1:5" ht="33.75" customHeight="1" x14ac:dyDescent="0.2">
      <c r="A34" s="46" t="s">
        <v>56</v>
      </c>
      <c r="B34" s="47"/>
      <c r="C34" s="14">
        <v>3335</v>
      </c>
      <c r="D34" s="13">
        <v>0</v>
      </c>
      <c r="E34" s="13">
        <f t="shared" si="6"/>
        <v>3335</v>
      </c>
    </row>
    <row r="35" spans="1:5" ht="33.950000000000003" customHeight="1" x14ac:dyDescent="0.2">
      <c r="A35" s="46" t="s">
        <v>53</v>
      </c>
      <c r="B35" s="47"/>
      <c r="C35" s="14">
        <v>17400</v>
      </c>
      <c r="D35" s="13">
        <v>0</v>
      </c>
      <c r="E35" s="13">
        <f t="shared" si="6"/>
        <v>17400</v>
      </c>
    </row>
    <row r="36" spans="1:5" ht="33" customHeight="1" x14ac:dyDescent="0.2">
      <c r="A36" s="46" t="s">
        <v>54</v>
      </c>
      <c r="B36" s="47"/>
      <c r="C36" s="14">
        <v>725</v>
      </c>
      <c r="D36" s="13">
        <v>0</v>
      </c>
      <c r="E36" s="13">
        <f t="shared" ref="E36" si="7">C36-D36</f>
        <v>725</v>
      </c>
    </row>
    <row r="37" spans="1:5" ht="33.75" customHeight="1" x14ac:dyDescent="0.2">
      <c r="A37" s="46" t="s">
        <v>55</v>
      </c>
      <c r="B37" s="47"/>
      <c r="C37" s="14">
        <v>4611</v>
      </c>
      <c r="D37" s="13">
        <v>0</v>
      </c>
      <c r="E37" s="13">
        <f t="shared" ref="E37" si="8">C37-D37</f>
        <v>4611</v>
      </c>
    </row>
    <row r="38" spans="1:5" x14ac:dyDescent="0.2">
      <c r="A38" s="44" t="s">
        <v>13</v>
      </c>
      <c r="B38" s="45"/>
      <c r="C38" s="14"/>
      <c r="D38" s="13"/>
      <c r="E38" s="13"/>
    </row>
    <row r="39" spans="1:5" s="2" customFormat="1" ht="48.75" customHeight="1" thickBot="1" x14ac:dyDescent="0.25">
      <c r="A39" s="48" t="s">
        <v>57</v>
      </c>
      <c r="B39" s="49"/>
      <c r="C39" s="15">
        <v>6900</v>
      </c>
      <c r="D39" s="15">
        <v>0</v>
      </c>
      <c r="E39" s="15">
        <f t="shared" ref="E39" si="9">C39-D39</f>
        <v>6900</v>
      </c>
    </row>
    <row r="40" spans="1:5" s="2" customFormat="1" ht="15.75" thickTop="1" x14ac:dyDescent="0.2">
      <c r="A40" s="50" t="s">
        <v>0</v>
      </c>
      <c r="B40" s="51"/>
      <c r="C40" s="16">
        <f>SUM(C13:C39)</f>
        <v>556100</v>
      </c>
      <c r="D40" s="16">
        <f>SUM(D13:D39)</f>
        <v>0</v>
      </c>
      <c r="E40" s="16">
        <f>SUM(E13:E39)</f>
        <v>556100</v>
      </c>
    </row>
    <row r="41" spans="1:5" s="2" customFormat="1" x14ac:dyDescent="0.2">
      <c r="A41" s="36"/>
      <c r="B41" s="20"/>
      <c r="C41" s="20"/>
      <c r="D41" s="20"/>
      <c r="E41" s="20"/>
    </row>
    <row r="42" spans="1:5" s="2" customFormat="1" ht="30" x14ac:dyDescent="0.2">
      <c r="A42" s="28" t="s">
        <v>23</v>
      </c>
      <c r="B42" s="29" t="s">
        <v>15</v>
      </c>
      <c r="C42" s="29" t="s">
        <v>17</v>
      </c>
      <c r="D42" s="29" t="s">
        <v>18</v>
      </c>
      <c r="E42" s="29" t="s">
        <v>19</v>
      </c>
    </row>
    <row r="43" spans="1:5" s="2" customFormat="1" x14ac:dyDescent="0.25">
      <c r="A43" s="19" t="s">
        <v>20</v>
      </c>
      <c r="B43" s="17"/>
      <c r="C43" s="18">
        <v>57200</v>
      </c>
      <c r="D43" s="18"/>
      <c r="E43" s="18">
        <f>C43-D43</f>
        <v>57200</v>
      </c>
    </row>
    <row r="44" spans="1:5" s="2" customFormat="1" ht="30" customHeight="1" x14ac:dyDescent="0.25">
      <c r="A44" s="37" t="s">
        <v>62</v>
      </c>
      <c r="B44" s="38" t="s">
        <v>43</v>
      </c>
      <c r="C44" s="18">
        <v>57200</v>
      </c>
      <c r="D44" s="18"/>
      <c r="E44" s="18"/>
    </row>
    <row r="45" spans="1:5" s="2" customFormat="1" ht="15" customHeight="1" x14ac:dyDescent="0.25">
      <c r="A45" s="19" t="s">
        <v>21</v>
      </c>
      <c r="B45" s="17" t="s">
        <v>37</v>
      </c>
      <c r="C45" s="18">
        <v>0</v>
      </c>
      <c r="D45" s="18">
        <v>0</v>
      </c>
      <c r="E45" s="18">
        <f t="shared" ref="E45:E46" si="10">C45-D45</f>
        <v>0</v>
      </c>
    </row>
    <row r="46" spans="1:5" s="2" customFormat="1" x14ac:dyDescent="0.25">
      <c r="A46" s="19" t="s">
        <v>30</v>
      </c>
      <c r="B46" s="17"/>
      <c r="C46" s="18">
        <f>SUM(C47:C51)</f>
        <v>430973</v>
      </c>
      <c r="D46" s="18">
        <v>0</v>
      </c>
      <c r="E46" s="18">
        <f t="shared" si="10"/>
        <v>430973</v>
      </c>
    </row>
    <row r="47" spans="1:5" s="2" customFormat="1" x14ac:dyDescent="0.25">
      <c r="A47" s="39" t="s">
        <v>41</v>
      </c>
      <c r="B47" s="17" t="s">
        <v>31</v>
      </c>
      <c r="C47" s="18">
        <v>24000</v>
      </c>
      <c r="D47" s="18"/>
      <c r="E47" s="18"/>
    </row>
    <row r="48" spans="1:5" s="2" customFormat="1" x14ac:dyDescent="0.25">
      <c r="A48" s="40" t="s">
        <v>63</v>
      </c>
      <c r="B48" s="17" t="s">
        <v>31</v>
      </c>
      <c r="C48" s="18">
        <v>293973</v>
      </c>
      <c r="D48" s="18"/>
      <c r="E48" s="18"/>
    </row>
    <row r="49" spans="1:5" s="2" customFormat="1" x14ac:dyDescent="0.25">
      <c r="A49" s="40" t="s">
        <v>40</v>
      </c>
      <c r="B49" s="17" t="s">
        <v>43</v>
      </c>
      <c r="C49" s="18">
        <v>33000</v>
      </c>
      <c r="D49" s="18"/>
      <c r="E49" s="18"/>
    </row>
    <row r="50" spans="1:5" s="2" customFormat="1" x14ac:dyDescent="0.25">
      <c r="A50" s="40" t="s">
        <v>42</v>
      </c>
      <c r="B50" s="17" t="s">
        <v>43</v>
      </c>
      <c r="C50" s="18">
        <v>33000</v>
      </c>
      <c r="D50" s="18"/>
      <c r="E50" s="18"/>
    </row>
    <row r="51" spans="1:5" s="2" customFormat="1" x14ac:dyDescent="0.25">
      <c r="A51" s="41" t="s">
        <v>34</v>
      </c>
      <c r="B51" s="17" t="s">
        <v>31</v>
      </c>
      <c r="C51" s="18">
        <v>47000</v>
      </c>
      <c r="D51" s="23"/>
      <c r="E51" s="23"/>
    </row>
    <row r="52" spans="1:5" s="2" customFormat="1" ht="45" x14ac:dyDescent="0.2">
      <c r="A52" s="30" t="s">
        <v>24</v>
      </c>
      <c r="B52" s="29" t="s">
        <v>16</v>
      </c>
      <c r="C52" s="29" t="s">
        <v>10</v>
      </c>
      <c r="D52" s="29" t="s">
        <v>18</v>
      </c>
      <c r="E52" s="29" t="s">
        <v>19</v>
      </c>
    </row>
    <row r="53" spans="1:5" s="2" customFormat="1" x14ac:dyDescent="0.25">
      <c r="A53" s="35" t="s">
        <v>32</v>
      </c>
      <c r="B53" s="17"/>
      <c r="C53" s="18">
        <v>167000</v>
      </c>
      <c r="D53" s="18">
        <v>155999</v>
      </c>
      <c r="E53" s="18">
        <f t="shared" ref="E53" si="11">C53-D53</f>
        <v>11001</v>
      </c>
    </row>
    <row r="54" spans="1:5" s="2" customFormat="1" x14ac:dyDescent="0.25">
      <c r="A54" s="35" t="s">
        <v>33</v>
      </c>
      <c r="B54" s="17">
        <v>208540</v>
      </c>
      <c r="C54" s="18">
        <v>259000</v>
      </c>
      <c r="D54" s="18">
        <v>50460</v>
      </c>
      <c r="E54" s="18">
        <f t="shared" ref="E54" si="12">C54-D54</f>
        <v>208540</v>
      </c>
    </row>
    <row r="55" spans="1:5" s="2" customFormat="1" x14ac:dyDescent="0.2"/>
    <row r="56" spans="1:5" s="2" customFormat="1" x14ac:dyDescent="0.2"/>
    <row r="57" spans="1:5" s="2" customFormat="1" x14ac:dyDescent="0.2"/>
    <row r="58" spans="1:5" s="2" customFormat="1" x14ac:dyDescent="0.2"/>
    <row r="59" spans="1:5" s="2" customFormat="1" x14ac:dyDescent="0.2"/>
    <row r="60" spans="1:5" s="2" customFormat="1" x14ac:dyDescent="0.2"/>
    <row r="61" spans="1:5" s="2" customFormat="1" x14ac:dyDescent="0.2"/>
    <row r="62" spans="1:5" s="2" customFormat="1" x14ac:dyDescent="0.2"/>
    <row r="63" spans="1:5" s="2" customFormat="1" x14ac:dyDescent="0.2"/>
    <row r="64" spans="1: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sheetData>
  <mergeCells count="29">
    <mergeCell ref="A40:B40"/>
    <mergeCell ref="A31:B31"/>
    <mergeCell ref="A36:B36"/>
    <mergeCell ref="A32:B32"/>
    <mergeCell ref="A35:B35"/>
    <mergeCell ref="A37:B37"/>
    <mergeCell ref="A33:B33"/>
    <mergeCell ref="A34:B34"/>
    <mergeCell ref="A22:B22"/>
    <mergeCell ref="A23:B23"/>
    <mergeCell ref="A28:B28"/>
    <mergeCell ref="A38:B38"/>
    <mergeCell ref="A39:B39"/>
    <mergeCell ref="A12:B12"/>
    <mergeCell ref="A13:B13"/>
    <mergeCell ref="A29:B29"/>
    <mergeCell ref="A30:B30"/>
    <mergeCell ref="A26:B26"/>
    <mergeCell ref="A25:B25"/>
    <mergeCell ref="A24:B24"/>
    <mergeCell ref="A14:B14"/>
    <mergeCell ref="A15:B15"/>
    <mergeCell ref="A16:B16"/>
    <mergeCell ref="A17:B17"/>
    <mergeCell ref="A18:B18"/>
    <mergeCell ref="A19:B19"/>
    <mergeCell ref="A20:B20"/>
    <mergeCell ref="A27:B27"/>
    <mergeCell ref="A21:B21"/>
  </mergeCells>
  <phoneticPr fontId="1" type="noConversion"/>
  <pageMargins left="0.5" right="0.5" top="0.5" bottom="0.5" header="0.25" footer="0"/>
  <pageSetup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2019-04-12T16:05:37Z</cp:lastPrinted>
  <dcterms:created xsi:type="dcterms:W3CDTF">2001-02-08T10:40:59Z</dcterms:created>
  <dcterms:modified xsi:type="dcterms:W3CDTF">2019-05-09T12:09:07Z</dcterms:modified>
</cp:coreProperties>
</file>