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C24" i="1"/>
  <c r="C13" i="1" l="1"/>
  <c r="C42" i="1" l="1"/>
  <c r="E24" i="1"/>
  <c r="E22" i="1"/>
  <c r="E50" i="1" l="1"/>
  <c r="E47" i="1"/>
  <c r="E46" i="1"/>
  <c r="E41" i="1" l="1"/>
  <c r="E45" i="1"/>
  <c r="D42" i="1" l="1"/>
  <c r="E39" i="1"/>
  <c r="E37" i="1"/>
  <c r="E35" i="1"/>
  <c r="E33" i="1"/>
  <c r="E31" i="1"/>
  <c r="E29" i="1"/>
  <c r="E13" i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<sst xmlns="http://schemas.openxmlformats.org/spreadsheetml/2006/main" count="50" uniqueCount="47">
  <si>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</si>
  <si>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</si>
  <si>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</si>
  <si>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</si>
  <si>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</si>
  <si>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</si>
  <si>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</si>
  <si>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</si>
  <si>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</si>
  <si>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</si>
  <si>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</si>
  <si>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</si>
  <si>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</si>
  <si>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</si>
  <si>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</si>
  <si>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</si>
  <si>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</si>
  <si>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</si>
  <si>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</si>
  <si>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</si>
  <si>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</si>
  <si>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</si>
  <si>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</si>
  <si>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</si>
  <si>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</si>
  <si>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</si>
  <si>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</si>
  <si>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</si>
  <si>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Travel expenses in Minnesota</t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</si>
  <si>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</si>
  <si>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July 1, 2020, through June 30, 2023</t>
    </r>
  </si>
  <si>
    <t>Today's Date:  April 10, 2019</t>
  </si>
  <si>
    <t xml:space="preserve">Legal Citation:  </t>
  </si>
  <si>
    <t xml:space="preserve">User fees for rental and usage of facilities at the campus CharFac center for sample thermal property characterization (electrical conductivity, ellipsometry, and atomic force microscopy, $3000*3=$9000 for three years); User fees for rental and usage of facilities at the campus CharFac center for materials structural/property characterization (X-ray diffraction, secondary electron microscopy, Raman spectroscopy, tunneling electron microscopy, $4000*3=$12000) </t>
  </si>
  <si>
    <t xml:space="preserve">User fees at MNC for thin-film deposition of metal transducers and electrods for electrical measurements (sputtering and thermal evaporation, $1000*3=$3000); </t>
  </si>
  <si>
    <t xml:space="preserve">Purchasing reference materials, including bare silicon ($2000), silicon dioxide ($1000), sapphire ($2000) wafers for thermal characterization. Purchasing wide-bandgap materials with different doping ($8000), substrates for interface study, diamonds ($5000). Purchasing of characterization accessories, including AFM tips, TEM grids, electrical current sources, probes, objective lenses, among others ($9000). All #s are given in </t>
  </si>
  <si>
    <t>One-Graduate Research Assistant in ECE (co-advised by Choi and Dhople), 50% FTE (fall &amp; spring include 16.1% fringe plus $20.50/hour tuition, summer 16.1% fringe only) for 3 years</t>
  </si>
  <si>
    <t>Jungwon Choi (1 week (.03FTE) + fringe 36.0% fringe) for 3 years</t>
  </si>
  <si>
    <t>Sairaj Dhople (1 week (.03FTE) + fringe 36.0% fringe) for 3 years</t>
  </si>
  <si>
    <t>Ellen Anderson (1 week (.03FTE) + fringe 36.0% fringe) for 3 years</t>
  </si>
  <si>
    <t>One-Graduate Research Assistant in ETLE (advised by Anderson), 50% FTE (fall &amp; spring include 16.1% fringe plus $20.50/hour tuition, summer 16.1% fringe only) for the last year only (year 3)</t>
  </si>
  <si>
    <t>One-Graduate Research Assistant in ME (co-advised by Wang and Koester), 50% FTE (fall &amp; spring include 16.1% fringe plus $20.50/hour tuition, summer 16.1% fringe only) for 3 years</t>
  </si>
  <si>
    <t>Project Manager: Steven Koester</t>
  </si>
  <si>
    <t>Steven Koester, Project Manager (1 week (.03FTE) + fringe 36.0% fringe) for 3 years</t>
  </si>
  <si>
    <t>Xiaojia Wang (1 week (.03FTE) + fringe 36.0% fringe) for 3 years</t>
  </si>
  <si>
    <t>Project Budget: 472,647</t>
  </si>
  <si>
    <t>Project Title: Power Electronics Circuits for Minnesota’s Renewable Energy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</si>
</sst>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4"/>
  <sheetViews>
    <sheetView tabSelected="1" view="pageBreakPreview" topLeftCell="A25" zoomScaleNormal="100" zoomScaleSheetLayoutView="100" zoomScalePageLayoutView="70" workbookViewId="0">
      <selection activeCell="E39" sqref="E39"/>
    </sheetView>
  </sheetViews>
  <sheetFormatPr defaultColWidth="7.85546875" defaultRowHeight="15" x14ac:dyDescent="0.2"/>
  <cols>
    <col min="1" max="1" width="83.8554687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32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42</v>
      </c>
      <c r="B5" s="6"/>
      <c r="C5" s="6"/>
    </row>
    <row r="6" spans="1:19" s="5" customFormat="1" ht="16.149999999999999" customHeight="1" x14ac:dyDescent="0.2">
      <c r="A6" s="5" t="s">
        <v>46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45</v>
      </c>
      <c r="B8" s="6"/>
      <c r="C8" s="6"/>
    </row>
    <row r="9" spans="1:19" s="3" customFormat="1" ht="16.149999999999999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8</v>
      </c>
      <c r="D11" s="25" t="s">
        <v>2</v>
      </c>
      <c r="E11" s="26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4" t="s">
        <v>4</v>
      </c>
      <c r="B13" s="45"/>
      <c r="C13" s="14">
        <f>SUM(C14:C21)</f>
        <v>412647</v>
      </c>
      <c r="D13" s="32">
        <v>0</v>
      </c>
      <c r="E13" s="32">
        <f>C13-D13</f>
        <v>412647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8" t="s">
        <v>43</v>
      </c>
      <c r="B14" s="39"/>
      <c r="C14" s="33">
        <v>19003</v>
      </c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8" t="s">
        <v>44</v>
      </c>
      <c r="B15" s="49"/>
      <c r="C15" s="33">
        <v>10954</v>
      </c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6" t="s">
        <v>37</v>
      </c>
      <c r="B16" s="37"/>
      <c r="C16" s="33">
        <v>10779</v>
      </c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38</v>
      </c>
      <c r="B17" s="37"/>
      <c r="C17" s="33">
        <v>12503</v>
      </c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 t="s">
        <v>39</v>
      </c>
      <c r="B18" s="37"/>
      <c r="C18" s="33">
        <v>8705</v>
      </c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ht="30" x14ac:dyDescent="0.2">
      <c r="A19" s="36" t="s">
        <v>41</v>
      </c>
      <c r="B19" s="37"/>
      <c r="C19" s="33">
        <v>153334</v>
      </c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ht="30" x14ac:dyDescent="0.2">
      <c r="A20" s="36" t="s">
        <v>36</v>
      </c>
      <c r="B20" s="37"/>
      <c r="C20" s="33">
        <v>150825</v>
      </c>
      <c r="D20" s="33"/>
      <c r="E20" s="33"/>
      <c r="F20" s="8"/>
      <c r="G20" s="8"/>
      <c r="H20" s="8"/>
      <c r="I20" s="8"/>
      <c r="J20" s="8"/>
      <c r="K20" s="8"/>
      <c r="L20" s="8"/>
      <c r="M20" s="2"/>
    </row>
    <row r="21" spans="1:13" ht="45" x14ac:dyDescent="0.2">
      <c r="A21" s="36" t="s">
        <v>40</v>
      </c>
      <c r="B21" s="37"/>
      <c r="C21" s="33">
        <v>46544</v>
      </c>
      <c r="D21" s="33"/>
      <c r="E21" s="3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4" t="s">
        <v>5</v>
      </c>
      <c r="B22" s="45"/>
      <c r="C22" s="14">
        <v>0</v>
      </c>
      <c r="D22" s="14">
        <v>0</v>
      </c>
      <c r="E22" s="14">
        <f t="shared" ref="E22" si="0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8"/>
      <c r="B23" s="49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4" t="s">
        <v>6</v>
      </c>
      <c r="B24" s="45"/>
      <c r="C24" s="14">
        <f>C25+C26+C27</f>
        <v>51000</v>
      </c>
      <c r="D24" s="14">
        <v>0</v>
      </c>
      <c r="E24" s="14">
        <f t="shared" ref="E24" si="1">C24-D24</f>
        <v>51000</v>
      </c>
      <c r="F24" s="8"/>
      <c r="G24" s="8"/>
      <c r="H24" s="8"/>
      <c r="I24" s="8"/>
      <c r="J24" s="8"/>
      <c r="K24" s="8"/>
      <c r="L24" s="8"/>
      <c r="M24" s="2"/>
    </row>
    <row r="25" spans="1:13" ht="75.75" customHeight="1" x14ac:dyDescent="0.2">
      <c r="A25" s="36" t="s">
        <v>35</v>
      </c>
      <c r="B25" s="37"/>
      <c r="C25" s="14">
        <v>27000</v>
      </c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ht="82.5" customHeight="1" x14ac:dyDescent="0.2">
      <c r="A26" s="36" t="s">
        <v>33</v>
      </c>
      <c r="B26" s="37"/>
      <c r="C26" s="14">
        <v>21000</v>
      </c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ht="30" x14ac:dyDescent="0.2">
      <c r="A27" s="36" t="s">
        <v>34</v>
      </c>
      <c r="B27" s="37"/>
      <c r="C27" s="14">
        <v>3000</v>
      </c>
      <c r="D27" s="14"/>
      <c r="E27" s="14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4" t="s">
        <v>10</v>
      </c>
      <c r="B28" s="45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4"/>
      <c r="B29" s="45"/>
      <c r="C29" s="14">
        <v>0</v>
      </c>
      <c r="D29" s="14">
        <v>0</v>
      </c>
      <c r="E29" s="14">
        <f t="shared" ref="E29" si="2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4" t="s">
        <v>11</v>
      </c>
      <c r="B30" s="45"/>
      <c r="C30" s="14"/>
      <c r="D30" s="14"/>
      <c r="E30" s="14"/>
    </row>
    <row r="31" spans="1:13" ht="14.25" customHeight="1" x14ac:dyDescent="0.2">
      <c r="A31" s="46"/>
      <c r="B31" s="47"/>
      <c r="C31" s="14">
        <v>0</v>
      </c>
      <c r="D31" s="14">
        <v>0</v>
      </c>
      <c r="E31" s="14">
        <f t="shared" ref="E31" si="3">C31-D31</f>
        <v>0</v>
      </c>
    </row>
    <row r="32" spans="1:13" x14ac:dyDescent="0.2">
      <c r="A32" s="44" t="s">
        <v>12</v>
      </c>
      <c r="B32" s="45"/>
      <c r="C32" s="14"/>
      <c r="D32" s="14"/>
      <c r="E32" s="14"/>
    </row>
    <row r="33" spans="1:13" x14ac:dyDescent="0.2">
      <c r="A33" s="46"/>
      <c r="B33" s="47"/>
      <c r="C33" s="14">
        <v>0</v>
      </c>
      <c r="D33" s="14">
        <v>0</v>
      </c>
      <c r="E33" s="14">
        <f t="shared" ref="E33" si="4">C33-D33</f>
        <v>0</v>
      </c>
    </row>
    <row r="34" spans="1:13" x14ac:dyDescent="0.2">
      <c r="A34" s="44" t="s">
        <v>13</v>
      </c>
      <c r="B34" s="45"/>
      <c r="C34" s="14"/>
      <c r="D34" s="14"/>
      <c r="E34" s="14"/>
    </row>
    <row r="35" spans="1:13" x14ac:dyDescent="0.2">
      <c r="A35" s="46"/>
      <c r="B35" s="47"/>
      <c r="C35" s="14">
        <v>0</v>
      </c>
      <c r="D35" s="14">
        <v>0</v>
      </c>
      <c r="E35" s="14">
        <f t="shared" ref="E35" si="5">C35-D35</f>
        <v>0</v>
      </c>
    </row>
    <row r="36" spans="1:13" x14ac:dyDescent="0.2">
      <c r="A36" s="44" t="s">
        <v>14</v>
      </c>
      <c r="B36" s="45"/>
      <c r="C36" s="14"/>
      <c r="D36" s="14"/>
      <c r="E36" s="14"/>
    </row>
    <row r="37" spans="1:13" x14ac:dyDescent="0.2">
      <c r="A37" s="46"/>
      <c r="B37" s="47"/>
      <c r="C37" s="14">
        <v>0</v>
      </c>
      <c r="D37" s="14">
        <v>0</v>
      </c>
      <c r="E37" s="14">
        <f t="shared" ref="E37" si="6">C37-D37</f>
        <v>0</v>
      </c>
    </row>
    <row r="38" spans="1:13" x14ac:dyDescent="0.2">
      <c r="A38" s="44" t="s">
        <v>28</v>
      </c>
      <c r="B38" s="45"/>
      <c r="C38" s="14"/>
      <c r="D38" s="14"/>
      <c r="E38" s="14"/>
      <c r="F38" s="7"/>
      <c r="G38" s="7"/>
      <c r="H38" s="7"/>
      <c r="I38" s="7"/>
      <c r="J38" s="7"/>
      <c r="K38" s="7"/>
      <c r="L38" s="7"/>
      <c r="M38" s="7"/>
    </row>
    <row r="39" spans="1:13" x14ac:dyDescent="0.2">
      <c r="A39" s="44"/>
      <c r="B39" s="45"/>
      <c r="C39" s="15">
        <v>9000</v>
      </c>
      <c r="D39" s="14">
        <v>0</v>
      </c>
      <c r="E39" s="14">
        <f t="shared" ref="E39" si="7">C39-D39</f>
        <v>9000</v>
      </c>
    </row>
    <row r="40" spans="1:13" x14ac:dyDescent="0.2">
      <c r="A40" s="44" t="s">
        <v>15</v>
      </c>
      <c r="B40" s="45"/>
      <c r="C40" s="15"/>
      <c r="D40" s="14"/>
      <c r="E40" s="14"/>
    </row>
    <row r="41" spans="1:13" s="2" customFormat="1" ht="15.75" thickBot="1" x14ac:dyDescent="0.25">
      <c r="A41" s="40"/>
      <c r="B41" s="41"/>
      <c r="C41" s="16">
        <v>0</v>
      </c>
      <c r="D41" s="16">
        <v>0</v>
      </c>
      <c r="E41" s="16">
        <f t="shared" ref="E41" si="8">C41-D41</f>
        <v>0</v>
      </c>
    </row>
    <row r="42" spans="1:13" s="2" customFormat="1" ht="15.75" thickTop="1" x14ac:dyDescent="0.2">
      <c r="A42" s="42" t="s">
        <v>0</v>
      </c>
      <c r="B42" s="43"/>
      <c r="C42" s="17">
        <f>SUM(C13+C24+C29+C31+C33+C35+C37+C39+C41)</f>
        <v>472647</v>
      </c>
      <c r="D42" s="17">
        <f>SUM(D13:D41)</f>
        <v>0</v>
      </c>
      <c r="E42" s="17">
        <f>SUM(E13:E41)</f>
        <v>472647</v>
      </c>
    </row>
    <row r="43" spans="1:13" s="2" customFormat="1" x14ac:dyDescent="0.2">
      <c r="B43" s="21"/>
      <c r="C43" s="21"/>
      <c r="D43" s="21"/>
      <c r="E43" s="21"/>
    </row>
    <row r="44" spans="1:13" s="2" customFormat="1" ht="30" x14ac:dyDescent="0.2">
      <c r="A44" s="29" t="s">
        <v>25</v>
      </c>
      <c r="B44" s="30" t="s">
        <v>16</v>
      </c>
      <c r="C44" s="30" t="s">
        <v>18</v>
      </c>
      <c r="D44" s="30" t="s">
        <v>19</v>
      </c>
      <c r="E44" s="30" t="s">
        <v>20</v>
      </c>
    </row>
    <row r="45" spans="1:13" s="2" customFormat="1" x14ac:dyDescent="0.25">
      <c r="A45" s="20" t="s">
        <v>21</v>
      </c>
      <c r="B45" s="18"/>
      <c r="C45" s="19">
        <v>0</v>
      </c>
      <c r="D45" s="19">
        <v>0</v>
      </c>
      <c r="E45" s="19">
        <f>C45-D45</f>
        <v>0</v>
      </c>
    </row>
    <row r="46" spans="1:13" s="2" customFormat="1" ht="15" customHeight="1" x14ac:dyDescent="0.25">
      <c r="A46" s="20" t="s">
        <v>22</v>
      </c>
      <c r="B46" s="18"/>
      <c r="C46" s="19">
        <v>0</v>
      </c>
      <c r="D46" s="19">
        <v>0</v>
      </c>
      <c r="E46" s="19">
        <f t="shared" ref="E46:E47" si="9">C46-D46</f>
        <v>0</v>
      </c>
    </row>
    <row r="47" spans="1:13" s="2" customFormat="1" x14ac:dyDescent="0.25">
      <c r="A47" s="20" t="s">
        <v>23</v>
      </c>
      <c r="B47" s="18"/>
      <c r="C47" s="19">
        <v>0</v>
      </c>
      <c r="D47" s="19">
        <v>0</v>
      </c>
      <c r="E47" s="19">
        <f t="shared" si="9"/>
        <v>0</v>
      </c>
    </row>
    <row r="48" spans="1:13" s="2" customFormat="1" x14ac:dyDescent="0.25">
      <c r="A48" s="13"/>
      <c r="B48" s="24"/>
      <c r="C48" s="24"/>
      <c r="D48" s="24"/>
      <c r="E48" s="24"/>
    </row>
    <row r="49" spans="1:5" s="2" customFormat="1" ht="45" x14ac:dyDescent="0.2">
      <c r="A49" s="31" t="s">
        <v>26</v>
      </c>
      <c r="B49" s="30" t="s">
        <v>17</v>
      </c>
      <c r="C49" s="30" t="s">
        <v>8</v>
      </c>
      <c r="D49" s="30" t="s">
        <v>19</v>
      </c>
      <c r="E49" s="30" t="s">
        <v>20</v>
      </c>
    </row>
    <row r="50" spans="1:5" s="2" customFormat="1" x14ac:dyDescent="0.25">
      <c r="A50" s="20"/>
      <c r="B50" s="18"/>
      <c r="C50" s="19">
        <v>0</v>
      </c>
      <c r="D50" s="19">
        <v>0</v>
      </c>
      <c r="E50" s="19">
        <f t="shared" ref="E50" si="10">C50-D50</f>
        <v>0</v>
      </c>
    </row>
    <row r="51" spans="1:5" s="2" customFormat="1" x14ac:dyDescent="0.2"/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</sheetData>
  <mergeCells count="21">
    <mergeCell ref="A12:B12"/>
    <mergeCell ref="A13:B13"/>
    <mergeCell ref="A15:B15"/>
    <mergeCell ref="A28:B28"/>
    <mergeCell ref="A29:B29"/>
    <mergeCell ref="A30:B30"/>
    <mergeCell ref="A22:B22"/>
    <mergeCell ref="A23:B23"/>
    <mergeCell ref="A24:B24"/>
    <mergeCell ref="A31:B31"/>
    <mergeCell ref="A32:B32"/>
    <mergeCell ref="A33:B33"/>
    <mergeCell ref="A34:B34"/>
    <mergeCell ref="A35:B35"/>
    <mergeCell ref="A40:B40"/>
    <mergeCell ref="A41:B41"/>
    <mergeCell ref="A42:B42"/>
    <mergeCell ref="A36:B36"/>
    <mergeCell ref="A37:B37"/>
    <mergeCell ref="A38:B38"/>
    <mergeCell ref="A39:B39"/>
  </mergeCells>
  <phoneticPr fontId="1" type="noConversion"/>
  <pageMargins left="0.5" right="0.5" top="0.5" bottom="0.5" header="0.25" footer="0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2019-05-09T01:16:35Z</dcterms:modified>
</cp:coreProperties>
</file>