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e Au-Chan\Dropbox\Chan Research Group\LCCMR\2020 proposal\"/>
    </mc:Choice>
  </mc:AlternateContent>
  <xr:revisionPtr revIDLastSave="0" documentId="8_{127BFD9A-A69B-48C9-98BD-EB8B633CCD36}" xr6:coauthVersionLast="36" xr6:coauthVersionMax="36" xr10:uidLastSave="{00000000-0000-0000-0000-000000000000}"/>
  <bookViews>
    <workbookView xWindow="0" yWindow="0" windowWidth="20554" windowHeight="8769" xr2:uid="{04ED1A98-3CAB-420C-B687-6D55FABDF4DF}"/>
  </bookViews>
  <sheets>
    <sheet name="Detailed Project Budget - LCCM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 s="1"/>
  <c r="B17" i="1"/>
  <c r="B16" i="1" s="1"/>
  <c r="B12" i="1"/>
  <c r="B11" i="1"/>
  <c r="B10" i="1"/>
  <c r="B9" i="1"/>
  <c r="B8" i="1"/>
  <c r="B7" i="1"/>
  <c r="B6" i="1"/>
  <c r="B5" i="1" s="1"/>
  <c r="B22" i="1" l="1"/>
</calcChain>
</file>

<file path=xl/sharedStrings.xml><?xml version="1.0" encoding="utf-8"?>
<sst xmlns="http://schemas.openxmlformats.org/spreadsheetml/2006/main" count="32" uniqueCount="31">
  <si>
    <t>2020 Proposal Budget Spreadsheet</t>
  </si>
  <si>
    <t>Project Title:</t>
  </si>
  <si>
    <r>
      <t>IV. TOTAL ENRTF REQUEST BUDGET: 3</t>
    </r>
    <r>
      <rPr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>years</t>
    </r>
  </si>
  <si>
    <r>
      <t>BUDGET ITEM</t>
    </r>
    <r>
      <rPr>
        <sz val="10"/>
        <rFont val="Calibri"/>
        <family val="2"/>
      </rPr>
      <t xml:space="preserve"> (See "Guidance on Allowable Expenses")</t>
    </r>
  </si>
  <si>
    <t>AMOUNT</t>
  </si>
  <si>
    <t xml:space="preserve">Personnel: </t>
  </si>
  <si>
    <t>Gabriel Chan, Principal Investigator, 4% FTE years in 1, 2, 3, salary $31,750, fringe (rate 36%) $11,430</t>
  </si>
  <si>
    <t>Ellen Anderson, Co-PI, 4% FTE in years 1, 2, 3, salary $26,241, fringe (rate 36%) $9,447</t>
  </si>
  <si>
    <t>Lissa Pawlisch, Investigator, 9% FTE in year 1,2,3, salary $23,628, fringe (rate 36%) $8,506</t>
  </si>
  <si>
    <t>TBN, (1) Grad RA, PhD Level, 50% time during years 1, 2, 3, during academic year, salary $53,679, fringe health (rate 16.1%) $8,642,  fringe tuition $50,409</t>
  </si>
  <si>
    <t>TBN, (1) Grad RA, PhD Level, 50% time years 1, 2,3, during summer session, salary $17,893, fringe health(rate 16.1%) $2,881</t>
  </si>
  <si>
    <t>TBN, (2) Grad RA, Master Level, 25% years 1, 2, 3, during academic year, salary $48,933, fringe health (rate 16.1%) $7,878,  fringe tuition $50,409</t>
  </si>
  <si>
    <t>TBN, Support Staff, 12.5% time during years 1, 2, 3, salary $42,290, fringe (rate 29.5%) $12,476</t>
  </si>
  <si>
    <r>
      <rPr>
        <b/>
        <sz val="10"/>
        <rFont val="Calibri"/>
        <family val="2"/>
      </rPr>
      <t>Professional/Technical/Service Contracts:</t>
    </r>
    <r>
      <rPr>
        <sz val="10"/>
        <rFont val="Calibri"/>
        <family val="2"/>
      </rPr>
      <t/>
    </r>
  </si>
  <si>
    <t>Equipment/Tools/Supplies:NONE</t>
  </si>
  <si>
    <t>Acquisition (Fee Title or Permanent Easements): NONE</t>
  </si>
  <si>
    <r>
      <rPr>
        <b/>
        <sz val="10"/>
        <rFont val="Calibri"/>
        <family val="2"/>
      </rPr>
      <t>Travel:</t>
    </r>
    <r>
      <rPr>
        <sz val="10"/>
        <rFont val="Calibri"/>
        <family val="2"/>
      </rPr>
      <t/>
    </r>
  </si>
  <si>
    <t>In-state travel to offices of munis and co-ops throught the state for pilot implementation and direct engagement, conference travel, convening external experts; $1,000 in years 1, 2, 3</t>
  </si>
  <si>
    <r>
      <rPr>
        <b/>
        <sz val="10"/>
        <rFont val="Calibri"/>
        <family val="2"/>
      </rPr>
      <t>Additional Budget Items:</t>
    </r>
    <r>
      <rPr>
        <sz val="10"/>
        <rFont val="Calibri"/>
        <family val="2"/>
      </rPr>
      <t xml:space="preserve"> </t>
    </r>
  </si>
  <si>
    <t>Workshop costs to convene munis and co-ops, their generation partners, and external experts to disseminate results and receive feedback on tools, $2,500 in years 1, 2, 3</t>
  </si>
  <si>
    <t>Subcontract to Great Plains Institute: staff support for expertise, consulting, project direction: $10,000 in years 1, 2, 3</t>
  </si>
  <si>
    <t>Publication costs, $250 in years 1, 2, $1,500 in year 3 for summary publications</t>
  </si>
  <si>
    <t>TOTAL ENVIRONMENT AND NATURAL RESOURCES TRUST FUND $ REQUEST =</t>
  </si>
  <si>
    <r>
      <t>V. OTHER FUNDS</t>
    </r>
    <r>
      <rPr>
        <i/>
        <sz val="10"/>
        <rFont val="Calibri"/>
        <family val="2"/>
      </rPr>
      <t xml:space="preserve"> (This entire section must be filled out. Do not delete rows. Indicate “N/A” if row is not applicable.)</t>
    </r>
  </si>
  <si>
    <t>SOURCE OF FUNDS</t>
  </si>
  <si>
    <t>Status</t>
  </si>
  <si>
    <t>Other Non-State $ To Be Applied To Project During Project Period: NA</t>
  </si>
  <si>
    <t>Other State $ To Be Applied To Project During Project Period: NA</t>
  </si>
  <si>
    <t>In-kind Services To Be Applied To Project During Project Period: NA</t>
  </si>
  <si>
    <t xml:space="preserve">Past and Current ENRTF Appropriation: NA
</t>
  </si>
  <si>
    <r>
      <t>Other Funding History:</t>
    </r>
    <r>
      <rPr>
        <b/>
        <sz val="10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</si>
</sst>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u/>
      <sz val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2" applyFont="1" applyAlignment="1">
      <alignment horizontal="center" wrapText="1"/>
    </xf>
    <xf numFmtId="0" fontId="4" fillId="0" borderId="0" xfId="2" applyFont="1"/>
    <xf numFmtId="0" fontId="5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0" fontId="9" fillId="0" borderId="1" xfId="2" applyFont="1" applyBorder="1" applyAlignment="1">
      <alignment wrapText="1"/>
    </xf>
    <xf numFmtId="0" fontId="9" fillId="0" borderId="2" xfId="2" applyFont="1" applyBorder="1" applyAlignment="1">
      <alignment horizontal="center"/>
    </xf>
    <xf numFmtId="0" fontId="4" fillId="0" borderId="3" xfId="2" applyFont="1" applyBorder="1" applyAlignment="1"/>
    <xf numFmtId="0" fontId="9" fillId="0" borderId="1" xfId="2" applyFont="1" applyBorder="1" applyAlignment="1">
      <alignment vertical="top" wrapText="1"/>
    </xf>
    <xf numFmtId="42" fontId="9" fillId="0" borderId="2" xfId="2" applyNumberFormat="1" applyFont="1" applyBorder="1" applyAlignment="1">
      <alignment horizontal="center" vertical="top"/>
    </xf>
    <xf numFmtId="0" fontId="9" fillId="0" borderId="3" xfId="2" applyFont="1" applyBorder="1" applyAlignment="1">
      <alignment vertical="top"/>
    </xf>
    <xf numFmtId="0" fontId="4" fillId="0" borderId="1" xfId="2" applyFont="1" applyBorder="1" applyAlignment="1">
      <alignment vertical="top" wrapText="1"/>
    </xf>
    <xf numFmtId="42" fontId="4" fillId="0" borderId="2" xfId="2" applyNumberFormat="1" applyFont="1" applyBorder="1" applyAlignment="1">
      <alignment horizontal="center" vertical="top"/>
    </xf>
    <xf numFmtId="0" fontId="4" fillId="0" borderId="3" xfId="2" applyFont="1" applyBorder="1" applyAlignment="1">
      <alignment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3" xfId="1" applyNumberFormat="1" applyFont="1" applyBorder="1" applyAlignment="1">
      <alignment horizontal="center" vertical="top"/>
    </xf>
    <xf numFmtId="0" fontId="4" fillId="0" borderId="4" xfId="2" applyFont="1" applyBorder="1" applyAlignment="1">
      <alignment vertical="top" wrapText="1"/>
    </xf>
    <xf numFmtId="42" fontId="4" fillId="0" borderId="5" xfId="2" applyNumberFormat="1" applyFont="1" applyBorder="1" applyAlignment="1">
      <alignment horizontal="center" vertical="top"/>
    </xf>
    <xf numFmtId="0" fontId="4" fillId="0" borderId="6" xfId="2" applyFont="1" applyBorder="1" applyAlignment="1">
      <alignment vertical="top"/>
    </xf>
    <xf numFmtId="0" fontId="4" fillId="0" borderId="7" xfId="2" applyFont="1" applyBorder="1" applyAlignment="1">
      <alignment vertical="top" wrapText="1"/>
    </xf>
    <xf numFmtId="0" fontId="9" fillId="0" borderId="8" xfId="2" applyFont="1" applyBorder="1" applyAlignment="1">
      <alignment horizontal="right" wrapText="1"/>
    </xf>
    <xf numFmtId="42" fontId="9" fillId="0" borderId="9" xfId="2" applyNumberFormat="1" applyFont="1" applyBorder="1" applyAlignment="1">
      <alignment horizontal="center"/>
    </xf>
    <xf numFmtId="0" fontId="9" fillId="0" borderId="10" xfId="2" applyFont="1" applyBorder="1" applyAlignment="1"/>
    <xf numFmtId="0" fontId="11" fillId="0" borderId="1" xfId="2" applyFont="1" applyBorder="1" applyAlignment="1">
      <alignment wrapText="1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2" fillId="0" borderId="1" xfId="2" applyFont="1" applyBorder="1" applyAlignment="1">
      <alignment vertical="top" wrapText="1"/>
    </xf>
    <xf numFmtId="42" fontId="4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wrapText="1"/>
    </xf>
  </cellXfs>
  <cellStyles count="3">
    <cellStyle name="Currency" xfId="1" builtinId="4"/>
    <cellStyle name="Normal" xfId="0" builtinId="0"/>
    <cellStyle name="Normal 2" xfId="2" xr:uid="{AB4D6C13-2DE9-4898-9DF6-7F026BDCC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CCMR_%20budget_April_2019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- UMN Template"/>
      <sheetName val="Detailed Project Budget - LCCMR"/>
    </sheetNames>
    <sheetDataSet>
      <sheetData sheetId="0">
        <row r="176">
          <cell r="G176">
            <v>43179.828681410239</v>
          </cell>
        </row>
        <row r="177">
          <cell r="G177">
            <v>35687.641617972877</v>
          </cell>
        </row>
        <row r="179">
          <cell r="G179">
            <v>112730.2116699281</v>
          </cell>
        </row>
        <row r="180">
          <cell r="G180">
            <v>20773.828942059368</v>
          </cell>
        </row>
        <row r="181">
          <cell r="G181">
            <v>53610.170663765617</v>
          </cell>
        </row>
        <row r="182">
          <cell r="G182">
            <v>53610.170663765617</v>
          </cell>
        </row>
        <row r="183">
          <cell r="G183">
            <v>54765.34765625</v>
          </cell>
        </row>
        <row r="184">
          <cell r="G184">
            <v>30000</v>
          </cell>
        </row>
        <row r="185">
          <cell r="G185">
            <v>3000</v>
          </cell>
        </row>
        <row r="186">
          <cell r="G186">
            <v>7500</v>
          </cell>
        </row>
        <row r="187">
          <cell r="G187">
            <v>2000</v>
          </cell>
        </row>
        <row r="193">
          <cell r="F193">
            <v>32133.584514839058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8D5B-B09E-4DB5-A85C-1AA6B514AE47}">
  <sheetPr>
    <pageSetUpPr fitToPage="1"/>
  </sheetPr>
  <dimension ref="A1:C31"/>
  <sheetViews>
    <sheetView tabSelected="1" view="pageBreakPreview" topLeftCell="A17" zoomScaleNormal="100" zoomScaleSheetLayoutView="100" workbookViewId="0">
      <selection activeCell="B9" sqref="B9:C9"/>
    </sheetView>
  </sheetViews>
  <sheetFormatPr defaultColWidth="8.84375" defaultRowHeight="12.9" x14ac:dyDescent="0.35"/>
  <cols>
    <col min="1" max="1" width="78.3046875" style="35" customWidth="1"/>
    <col min="2" max="2" width="12.15234375" style="33" customWidth="1"/>
    <col min="3" max="3" width="11" style="34" customWidth="1"/>
    <col min="4" max="16384" width="8.84375" style="2"/>
  </cols>
  <sheetData>
    <row r="1" spans="1:3" ht="18.45" x14ac:dyDescent="0.5">
      <c r="A1" s="1" t="s">
        <v>0</v>
      </c>
      <c r="B1" s="1"/>
      <c r="C1" s="1"/>
    </row>
    <row r="2" spans="1:3" ht="14.6" x14ac:dyDescent="0.4">
      <c r="A2" s="3" t="s">
        <v>1</v>
      </c>
      <c r="B2" s="4"/>
      <c r="C2" s="4"/>
    </row>
    <row r="3" spans="1:3" ht="15.9" x14ac:dyDescent="0.45">
      <c r="A3" s="3" t="s">
        <v>2</v>
      </c>
      <c r="B3" s="5"/>
      <c r="C3" s="5"/>
    </row>
    <row r="4" spans="1:3" x14ac:dyDescent="0.35">
      <c r="A4" s="6" t="s">
        <v>3</v>
      </c>
      <c r="B4" s="7" t="s">
        <v>4</v>
      </c>
      <c r="C4" s="8"/>
    </row>
    <row r="5" spans="1:3" ht="16" customHeight="1" x14ac:dyDescent="0.35">
      <c r="A5" s="9" t="s">
        <v>5</v>
      </c>
      <c r="B5" s="10">
        <f>SUM(B6:C12)</f>
        <v>406490.78440999088</v>
      </c>
      <c r="C5" s="11"/>
    </row>
    <row r="6" spans="1:3" ht="26.5" customHeight="1" x14ac:dyDescent="0.35">
      <c r="A6" s="12" t="s">
        <v>6</v>
      </c>
      <c r="B6" s="13">
        <f>'[1]Budget - UMN Template'!G176</f>
        <v>43179.828681410239</v>
      </c>
      <c r="C6" s="14"/>
    </row>
    <row r="7" spans="1:3" ht="14.5" customHeight="1" x14ac:dyDescent="0.35">
      <c r="A7" s="12" t="s">
        <v>7</v>
      </c>
      <c r="B7" s="13">
        <f>'[1]Budget - UMN Template'!G177</f>
        <v>35687.641617972877</v>
      </c>
      <c r="C7" s="14"/>
    </row>
    <row r="8" spans="1:3" ht="14.5" customHeight="1" x14ac:dyDescent="0.35">
      <c r="A8" s="12" t="s">
        <v>8</v>
      </c>
      <c r="B8" s="15">
        <f>'[1]Budget - UMN Template'!F193</f>
        <v>32133.584514839058</v>
      </c>
      <c r="C8" s="16"/>
    </row>
    <row r="9" spans="1:3" ht="27.65" customHeight="1" x14ac:dyDescent="0.35">
      <c r="A9" s="12" t="s">
        <v>9</v>
      </c>
      <c r="B9" s="13">
        <f>'[1]Budget - UMN Template'!G179</f>
        <v>112730.2116699281</v>
      </c>
      <c r="C9" s="14"/>
    </row>
    <row r="10" spans="1:3" ht="27.65" customHeight="1" x14ac:dyDescent="0.35">
      <c r="A10" s="12" t="s">
        <v>10</v>
      </c>
      <c r="B10" s="13">
        <f>'[1]Budget - UMN Template'!G180</f>
        <v>20773.828942059368</v>
      </c>
      <c r="C10" s="14"/>
    </row>
    <row r="11" spans="1:3" ht="27.65" customHeight="1" x14ac:dyDescent="0.35">
      <c r="A11" s="12" t="s">
        <v>11</v>
      </c>
      <c r="B11" s="13">
        <f>'[1]Budget - UMN Template'!G181+'[1]Budget - UMN Template'!G182</f>
        <v>107220.34132753123</v>
      </c>
      <c r="C11" s="14"/>
    </row>
    <row r="12" spans="1:3" ht="26.15" customHeight="1" x14ac:dyDescent="0.35">
      <c r="A12" s="12" t="s">
        <v>12</v>
      </c>
      <c r="B12" s="13">
        <f>'[1]Budget - UMN Template'!G183</f>
        <v>54765.34765625</v>
      </c>
      <c r="C12" s="14"/>
    </row>
    <row r="13" spans="1:3" ht="16" customHeight="1" x14ac:dyDescent="0.35">
      <c r="A13" s="12" t="s">
        <v>13</v>
      </c>
      <c r="B13" s="10">
        <v>0</v>
      </c>
      <c r="C13" s="11"/>
    </row>
    <row r="14" spans="1:3" ht="16" customHeight="1" x14ac:dyDescent="0.35">
      <c r="A14" s="9" t="s">
        <v>14</v>
      </c>
      <c r="B14" s="13">
        <v>0</v>
      </c>
      <c r="C14" s="14"/>
    </row>
    <row r="15" spans="1:3" ht="16" customHeight="1" x14ac:dyDescent="0.35">
      <c r="A15" s="9" t="s">
        <v>15</v>
      </c>
      <c r="B15" s="13">
        <v>0</v>
      </c>
      <c r="C15" s="14"/>
    </row>
    <row r="16" spans="1:3" ht="16" customHeight="1" x14ac:dyDescent="0.35">
      <c r="A16" s="12" t="s">
        <v>16</v>
      </c>
      <c r="B16" s="10">
        <f>B17</f>
        <v>3000</v>
      </c>
      <c r="C16" s="11"/>
    </row>
    <row r="17" spans="1:3" ht="25.75" x14ac:dyDescent="0.35">
      <c r="A17" s="17" t="s">
        <v>17</v>
      </c>
      <c r="B17" s="13">
        <f>'[1]Budget - UMN Template'!G185</f>
        <v>3000</v>
      </c>
      <c r="C17" s="14"/>
    </row>
    <row r="18" spans="1:3" ht="16" customHeight="1" x14ac:dyDescent="0.35">
      <c r="A18" s="17" t="s">
        <v>18</v>
      </c>
      <c r="B18" s="18">
        <f>SUM(B19:C21)</f>
        <v>39500</v>
      </c>
      <c r="C18" s="19"/>
    </row>
    <row r="19" spans="1:3" ht="25.75" x14ac:dyDescent="0.35">
      <c r="A19" s="20" t="s">
        <v>19</v>
      </c>
      <c r="B19" s="18">
        <f>'[1]Budget - UMN Template'!G186</f>
        <v>7500</v>
      </c>
      <c r="C19" s="19"/>
    </row>
    <row r="20" spans="1:3" ht="25.75" x14ac:dyDescent="0.35">
      <c r="A20" s="20" t="s">
        <v>20</v>
      </c>
      <c r="B20" s="18">
        <f>'[1]Budget - UMN Template'!G184</f>
        <v>30000</v>
      </c>
      <c r="C20" s="19"/>
    </row>
    <row r="21" spans="1:3" ht="16" customHeight="1" thickBot="1" x14ac:dyDescent="0.4">
      <c r="A21" s="20" t="s">
        <v>21</v>
      </c>
      <c r="B21" s="18">
        <f>'[1]Budget - UMN Template'!G187</f>
        <v>2000</v>
      </c>
      <c r="C21" s="19"/>
    </row>
    <row r="22" spans="1:3" ht="13.3" thickTop="1" x14ac:dyDescent="0.35">
      <c r="A22" s="21" t="s">
        <v>22</v>
      </c>
      <c r="B22" s="22">
        <f>B18+B16+B13+B5</f>
        <v>448990.78440999088</v>
      </c>
      <c r="C22" s="23"/>
    </row>
    <row r="24" spans="1:3" ht="15.9" x14ac:dyDescent="0.45">
      <c r="A24" s="3" t="s">
        <v>23</v>
      </c>
      <c r="B24" s="5"/>
      <c r="C24" s="5"/>
    </row>
    <row r="25" spans="1:3" x14ac:dyDescent="0.35">
      <c r="A25" s="24" t="s">
        <v>24</v>
      </c>
      <c r="B25" s="25" t="s">
        <v>4</v>
      </c>
      <c r="C25" s="26" t="s">
        <v>25</v>
      </c>
    </row>
    <row r="26" spans="1:3" ht="54.75" customHeight="1" x14ac:dyDescent="0.35">
      <c r="A26" s="27" t="s">
        <v>26</v>
      </c>
      <c r="B26" s="28">
        <v>0</v>
      </c>
      <c r="C26" s="29"/>
    </row>
    <row r="27" spans="1:3" ht="53.25" customHeight="1" x14ac:dyDescent="0.35">
      <c r="A27" s="27" t="s">
        <v>27</v>
      </c>
      <c r="B27" s="28">
        <v>0</v>
      </c>
      <c r="C27" s="29"/>
    </row>
    <row r="28" spans="1:3" ht="54.75" customHeight="1" x14ac:dyDescent="0.35">
      <c r="A28" s="27" t="s">
        <v>28</v>
      </c>
      <c r="B28" s="28">
        <v>0</v>
      </c>
      <c r="C28" s="30"/>
    </row>
    <row r="29" spans="1:3" ht="25.75" x14ac:dyDescent="0.35">
      <c r="A29" s="27" t="s">
        <v>29</v>
      </c>
      <c r="B29" s="28">
        <v>0</v>
      </c>
      <c r="C29" s="31"/>
    </row>
    <row r="30" spans="1:3" ht="25.75" x14ac:dyDescent="0.35">
      <c r="A30" s="27" t="s">
        <v>30</v>
      </c>
      <c r="B30" s="28">
        <v>0</v>
      </c>
      <c r="C30" s="29"/>
    </row>
    <row r="31" spans="1:3" x14ac:dyDescent="0.35">
      <c r="A31" s="32"/>
    </row>
  </sheetData>
  <mergeCells count="23">
    <mergeCell ref="B19:C19"/>
    <mergeCell ref="B20:C20"/>
    <mergeCell ref="B21:C21"/>
    <mergeCell ref="B22:C22"/>
    <mergeCell ref="A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C1"/>
    <mergeCell ref="A2:C2"/>
    <mergeCell ref="A3:C3"/>
    <mergeCell ref="B4:C4"/>
    <mergeCell ref="B5:C5"/>
    <mergeCell ref="B6:C6"/>
  </mergeCells>
  <printOptions horizontalCentered="1"/>
  <pageMargins left="0.5" right="0.5" top="0.25" bottom="1" header="0.18" footer="0.27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Project Budget - LCCMR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Chan</dc:creator>
  <cp:lastModifiedBy>Gabe Chan</cp:lastModifiedBy>
  <dcterms:created xsi:type="dcterms:W3CDTF">2019-04-15T21:06:38Z</dcterms:created>
  <dcterms:modified xsi:type="dcterms:W3CDTF">2019-04-15T21:06:51Z</dcterms:modified>
</cp:coreProperties>
</file>