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Budget'!$A$1:$E$36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" i="1" l="1"/>
  <c r="B37" i="1"/>
  <c r="D36" i="1"/>
  <c r="E36" i="1"/>
  <c r="B36" i="1"/>
  <c r="C28" i="1"/>
  <c r="E34" i="1"/>
  <c r="E32" i="1"/>
  <c r="E22" i="1"/>
  <c r="E14" i="1"/>
  <c r="E15" i="1"/>
  <c r="E16" i="1"/>
  <c r="E20" i="1"/>
  <c r="E18" i="1"/>
  <c r="E31" i="1"/>
  <c r="E27" i="1"/>
  <c r="D28" i="1"/>
  <c r="E25" i="1"/>
  <c r="E23" i="1"/>
  <c r="E13" i="1"/>
  <c r="E28" i="1"/>
</calcChain>
</file>

<file path=xl/sharedStrings.xml><?xml version="1.0" encoding="utf-8"?>
<sst xmlns="http://schemas.openxmlformats.org/spreadsheetml/2006/main" count="47" uniqueCount="44">
  <si>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</si>
  <si>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</si>
  <si>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</si>
  <si>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</si>
  <si>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</si>
  <si>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</si>
  <si>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</si>
  <si>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</si>
  <si>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</si>
  <si>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</si>
  <si>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</si>
  <si>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</si>
  <si>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</si>
  <si>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</si>
  <si>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</si>
  <si>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</si>
  <si>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</si>
  <si>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</si>
  <si>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</si>
  <si>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</si>
  <si>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</si>
  <si>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</si>
  <si>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</si>
  <si>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Mark Edlund</t>
  </si>
  <si>
    <t>Organization: Science Museum of Minnesota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</si>
  <si>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2 yrs, 30 Jun 2022</t>
    </r>
  </si>
  <si>
    <t>Consumable supplies: $4000 field supplies, $1320 microbial DNA extraction kits</t>
  </si>
  <si>
    <t>Stream gaging equipment, five 13-foot water levels @ $495.00 each, software $75, and communication cable $249</t>
  </si>
  <si>
    <t>Salary for 2 part time interns at Science Museum of Minnesota,  800 hours total (400 hr FY20, 400 hr FY21) @ $15/hr salary (FY20), $1.80/hr fringe (FY20), $15.45/hr salary (FY21), $1.85/hr fringe (FY21). Salary for field work, lab tech. $6000 for FY20 and $6180 for FY21; total $13,642; this is a grant-funded position</t>
  </si>
  <si>
    <t>Communication Specialist, Science Museum of Minnesota, 40 hours @$50/hour, 0 hours in FY20, 40 hours in FY21.  Salary for outreach and social media. Total FY21 $2,000</t>
  </si>
  <si>
    <t>Today's Date:  15 Apr 2019</t>
  </si>
  <si>
    <t>Water chemistry analyses, St Croix Watershed Research Station, $198/sample (for suite of 10 analyses), 110 samples in FY20 and 110 samples in FY21, total $43,560.</t>
  </si>
  <si>
    <t>All indirect project costs are provided in-kind by the Science Museum of Minnesota (federal indirect rate 45.13% on all direct costs = $89,310, secured)</t>
  </si>
  <si>
    <t>1) "Determining Risk of Toxic Alga in Minnesota Lakes" M.L. 2018, Chp. 214, Art. 4, Sec. 02, Subd. 06f: $200,000, Jul 2018-Jun 2021</t>
  </si>
  <si>
    <t>2) "Tracking and Preventing Harmful Algal Blooms" M.L. 2016-186-2-04a: $500,000, Jul 2016-Jun 2019</t>
  </si>
  <si>
    <t>Rantala Salary, in kind, FY20, 10% of time (208 hr), salary $36.32/hr, Fringe $8.99/hr; FY21 10% of time (208 hr), salary $37.63/hr, Fringe $9.39/hr, secured (Total $19,205 over 2 years)</t>
  </si>
  <si>
    <t>Waived genetic laboratory fees, secured by Pillsbury ($1744 total over 2 years)</t>
  </si>
  <si>
    <t>Cost of open access publication, PLOS ONE ($1595)</t>
  </si>
  <si>
    <t>Round Trip from St. Croix Watershed Research Station to Grand Marais, 2 employees, 18 days ea FY20, FY21, ($16,000 over two yrs)</t>
  </si>
  <si>
    <t>Bacterial genetic analysis, sole source at UW-Oshkosh,  200 samples @ $130.80/sample, total $26,160</t>
  </si>
  <si>
    <t>Didymo genetic analyses, sole source at University of Arkansas, 200 samples @ $149.10/sample, Total $29,820</t>
  </si>
  <si>
    <r>
      <t xml:space="preserve">Project Title: </t>
    </r>
    <r>
      <rPr>
        <sz val="11"/>
        <rFont val="Calibri"/>
        <family val="2"/>
        <scheme val="minor"/>
      </rPr>
      <t xml:space="preserve"> Invasive Rock Snot Threatens North Shore Streams</t>
    </r>
  </si>
  <si>
    <t>Project Budget: $197,896</t>
  </si>
  <si>
    <t>Dr. Mark Edlund, Periphyton analyst at Science Museum of Minnesota, FY20, 25% of time (520 hr), salary $37.50/hr, Fringe $10.58/hr; FY21 32% of time (666 hr), salary $37.50/hr, Fringe $10.58/hr. Salary for diatom identification, $57,000 over 2 yrs; this is a grant-funded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</si>
</sst>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164" fontId="3" fillId="0" borderId="3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64" fontId="4" fillId="0" borderId="4" xfId="0" applyNumberFormat="1" applyFont="1" applyBorder="1" applyAlignment="1">
      <alignment horizontal="right" vertical="top" wrapText="1"/>
    </xf>
    <xf numFmtId="0" fontId="3" fillId="0" borderId="14" xfId="0" applyFont="1" applyBorder="1" applyAlignment="1">
      <alignment wrapText="1"/>
    </xf>
    <xf numFmtId="0" fontId="3" fillId="0" borderId="3" xfId="0" applyFont="1" applyBorder="1" applyAlignment="1">
      <alignment wrapText="1"/>
    </xf>
    <xf numFmtId="165" fontId="3" fillId="0" borderId="3" xfId="1" applyNumberFormat="1" applyFont="1" applyBorder="1" applyAlignment="1">
      <alignment horizontal="left" vertical="top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1"/>
  <sheetViews>
    <sheetView tabSelected="1" view="pageBreakPreview" topLeftCell="A8" zoomScaleSheetLayoutView="100" zoomScalePageLayoutView="70" workbookViewId="0">
      <selection activeCell="F16" sqref="F16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22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19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23</v>
      </c>
      <c r="B5" s="6"/>
      <c r="C5" s="6"/>
    </row>
    <row r="6" spans="1:19" s="5" customFormat="1" ht="16.350000000000001" customHeight="1" x14ac:dyDescent="0.2">
      <c r="A6" s="5" t="s">
        <v>41</v>
      </c>
      <c r="B6" s="6"/>
      <c r="C6" s="6"/>
    </row>
    <row r="7" spans="1:19" s="5" customFormat="1" ht="16.350000000000001" customHeight="1" x14ac:dyDescent="0.2">
      <c r="A7" s="5" t="s">
        <v>24</v>
      </c>
      <c r="B7" s="6"/>
      <c r="C7" s="6"/>
    </row>
    <row r="8" spans="1:19" s="5" customFormat="1" ht="16.350000000000001" customHeight="1" x14ac:dyDescent="0.2">
      <c r="A8" s="9" t="s">
        <v>42</v>
      </c>
      <c r="B8" s="6"/>
      <c r="C8" s="6"/>
    </row>
    <row r="9" spans="1:19" s="3" customFormat="1" ht="16.350000000000001" customHeight="1" x14ac:dyDescent="0.2">
      <c r="A9" s="5" t="s">
        <v>25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30</v>
      </c>
      <c r="B10" s="6"/>
      <c r="C10" s="6"/>
      <c r="D10" s="22"/>
      <c r="E10" s="22"/>
    </row>
    <row r="11" spans="1:19" ht="33.6" customHeight="1" thickBot="1" x14ac:dyDescent="0.3">
      <c r="A11" s="26" t="s">
        <v>3</v>
      </c>
      <c r="B11" s="27"/>
      <c r="C11" s="25" t="s">
        <v>10</v>
      </c>
      <c r="D11" s="24" t="s">
        <v>2</v>
      </c>
      <c r="E11" s="25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8" t="s">
        <v>1</v>
      </c>
      <c r="B12" s="49"/>
      <c r="C12" s="21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44" t="s">
        <v>4</v>
      </c>
      <c r="B13" s="45"/>
      <c r="C13" s="14">
        <v>0</v>
      </c>
      <c r="D13" s="31">
        <v>0</v>
      </c>
      <c r="E13" s="31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ht="60" x14ac:dyDescent="0.2">
      <c r="A14" s="36" t="s">
        <v>43</v>
      </c>
      <c r="B14" s="35"/>
      <c r="C14" s="14">
        <v>57000</v>
      </c>
      <c r="D14" s="14">
        <v>0</v>
      </c>
      <c r="E14" s="31">
        <f>C14-D14</f>
        <v>57000</v>
      </c>
      <c r="F14" s="8"/>
      <c r="G14" s="8"/>
      <c r="H14" s="8"/>
      <c r="I14" s="8"/>
      <c r="J14" s="8"/>
      <c r="K14" s="8"/>
      <c r="L14" s="8"/>
      <c r="M14" s="2"/>
    </row>
    <row r="15" spans="1:19" ht="75" x14ac:dyDescent="0.2">
      <c r="A15" s="36" t="s">
        <v>28</v>
      </c>
      <c r="B15" s="37"/>
      <c r="C15" s="14">
        <v>13642</v>
      </c>
      <c r="D15" s="14">
        <v>0</v>
      </c>
      <c r="E15" s="31">
        <f>C15-D15</f>
        <v>13642</v>
      </c>
      <c r="F15" s="8"/>
      <c r="G15" s="8"/>
      <c r="H15" s="8"/>
      <c r="I15" s="8"/>
      <c r="J15" s="8"/>
      <c r="K15" s="8"/>
      <c r="L15" s="8"/>
      <c r="M15" s="2"/>
    </row>
    <row r="16" spans="1:19" ht="33" customHeight="1" x14ac:dyDescent="0.2">
      <c r="A16" s="46" t="s">
        <v>29</v>
      </c>
      <c r="B16" s="47"/>
      <c r="C16" s="23">
        <v>2000</v>
      </c>
      <c r="D16" s="14">
        <v>0</v>
      </c>
      <c r="E16" s="31">
        <f>C16-D16</f>
        <v>2000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4" t="s">
        <v>5</v>
      </c>
      <c r="B17" s="45"/>
      <c r="C17" s="32"/>
      <c r="D17" s="32"/>
      <c r="E17" s="32"/>
      <c r="F17" s="8"/>
      <c r="G17" s="8"/>
      <c r="H17" s="8"/>
      <c r="I17" s="8"/>
      <c r="J17" s="8"/>
      <c r="K17" s="8"/>
      <c r="L17" s="8"/>
      <c r="M17" s="2"/>
    </row>
    <row r="18" spans="1:13" ht="45" x14ac:dyDescent="0.2">
      <c r="A18" s="36" t="s">
        <v>31</v>
      </c>
      <c r="B18" s="35"/>
      <c r="C18" s="14">
        <v>43560</v>
      </c>
      <c r="D18" s="14">
        <v>0</v>
      </c>
      <c r="E18" s="14">
        <f>C18-D18</f>
        <v>43560</v>
      </c>
      <c r="F18" s="8"/>
      <c r="G18" s="8"/>
      <c r="H18" s="8"/>
      <c r="I18" s="8"/>
      <c r="J18" s="8"/>
      <c r="K18" s="8"/>
      <c r="L18" s="8"/>
      <c r="M18" s="2"/>
    </row>
    <row r="19" spans="1:13" ht="30" x14ac:dyDescent="0.2">
      <c r="A19" s="39" t="s">
        <v>39</v>
      </c>
      <c r="B19" s="38"/>
      <c r="C19" s="14">
        <v>26160</v>
      </c>
      <c r="D19" s="14"/>
      <c r="E19" s="14">
        <v>26160</v>
      </c>
      <c r="F19" s="8"/>
      <c r="G19" s="8"/>
      <c r="H19" s="8"/>
      <c r="I19" s="8"/>
      <c r="J19" s="8"/>
      <c r="K19" s="8"/>
      <c r="L19" s="8"/>
      <c r="M19" s="2"/>
    </row>
    <row r="20" spans="1:13" ht="30" x14ac:dyDescent="0.2">
      <c r="A20" s="36" t="s">
        <v>40</v>
      </c>
      <c r="B20" s="35"/>
      <c r="C20" s="14">
        <v>29820</v>
      </c>
      <c r="D20" s="14">
        <v>0</v>
      </c>
      <c r="E20" s="14">
        <f>C20-D20</f>
        <v>29820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4" t="s">
        <v>6</v>
      </c>
      <c r="B21" s="45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ht="30" x14ac:dyDescent="0.2">
      <c r="A22" s="36" t="s">
        <v>27</v>
      </c>
      <c r="B22" s="35"/>
      <c r="C22" s="14">
        <v>2799</v>
      </c>
      <c r="D22" s="14">
        <v>0</v>
      </c>
      <c r="E22" s="14">
        <f>C22-D22</f>
        <v>2799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6" t="s">
        <v>26</v>
      </c>
      <c r="B23" s="47"/>
      <c r="C23" s="14">
        <v>5320</v>
      </c>
      <c r="D23" s="14">
        <v>0</v>
      </c>
      <c r="E23" s="14">
        <f>C23-D23</f>
        <v>5320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4" t="s">
        <v>7</v>
      </c>
      <c r="B24" s="45"/>
      <c r="C24" s="14"/>
      <c r="D24" s="14"/>
      <c r="E24" s="14"/>
      <c r="F24" s="7"/>
      <c r="G24" s="7"/>
      <c r="H24" s="7"/>
      <c r="I24" s="7"/>
      <c r="J24" s="7"/>
      <c r="K24" s="7"/>
      <c r="L24" s="7"/>
      <c r="M24" s="7"/>
    </row>
    <row r="25" spans="1:13" x14ac:dyDescent="0.2">
      <c r="A25" s="46" t="s">
        <v>38</v>
      </c>
      <c r="B25" s="47"/>
      <c r="C25" s="15">
        <v>16000</v>
      </c>
      <c r="D25" s="14">
        <v>0</v>
      </c>
      <c r="E25" s="14">
        <f>C25-D25</f>
        <v>16000</v>
      </c>
    </row>
    <row r="26" spans="1:13" x14ac:dyDescent="0.2">
      <c r="A26" s="44" t="s">
        <v>12</v>
      </c>
      <c r="B26" s="45"/>
      <c r="C26" s="15"/>
      <c r="D26" s="14"/>
      <c r="E26" s="14"/>
    </row>
    <row r="27" spans="1:13" s="2" customFormat="1" ht="15.75" thickBot="1" x14ac:dyDescent="0.25">
      <c r="A27" s="50" t="s">
        <v>37</v>
      </c>
      <c r="B27" s="51"/>
      <c r="C27" s="16">
        <v>1595</v>
      </c>
      <c r="D27" s="16">
        <v>0</v>
      </c>
      <c r="E27" s="16">
        <f>C27-D27</f>
        <v>1595</v>
      </c>
    </row>
    <row r="28" spans="1:13" s="2" customFormat="1" ht="15.75" thickTop="1" x14ac:dyDescent="0.2">
      <c r="A28" s="52" t="s">
        <v>0</v>
      </c>
      <c r="B28" s="53"/>
      <c r="C28" s="40">
        <f>SUM(C13:C27)</f>
        <v>197896</v>
      </c>
      <c r="D28" s="40">
        <f>SUM(D13:D27)</f>
        <v>0</v>
      </c>
      <c r="E28" s="40">
        <f>SUM(E13:E27)</f>
        <v>197896</v>
      </c>
    </row>
    <row r="29" spans="1:13" s="2" customFormat="1" x14ac:dyDescent="0.2">
      <c r="B29" s="20"/>
      <c r="C29" s="20"/>
      <c r="D29" s="20"/>
      <c r="E29" s="20"/>
    </row>
    <row r="30" spans="1:13" s="2" customFormat="1" ht="30" x14ac:dyDescent="0.2">
      <c r="A30" s="28" t="s">
        <v>20</v>
      </c>
      <c r="B30" s="29" t="s">
        <v>13</v>
      </c>
      <c r="C30" s="29" t="s">
        <v>15</v>
      </c>
      <c r="D30" s="29" t="s">
        <v>16</v>
      </c>
      <c r="E30" s="29" t="s">
        <v>17</v>
      </c>
    </row>
    <row r="31" spans="1:13" s="2" customFormat="1" x14ac:dyDescent="0.25">
      <c r="A31" s="19" t="s">
        <v>18</v>
      </c>
      <c r="B31" s="17"/>
      <c r="C31" s="18">
        <v>0</v>
      </c>
      <c r="D31" s="18">
        <v>0</v>
      </c>
      <c r="E31" s="18">
        <f>C31-D31</f>
        <v>0</v>
      </c>
    </row>
    <row r="32" spans="1:13" s="2" customFormat="1" ht="45" x14ac:dyDescent="0.25">
      <c r="A32" s="41" t="s">
        <v>35</v>
      </c>
      <c r="B32" s="17">
        <v>19204.64</v>
      </c>
      <c r="C32" s="18">
        <v>0</v>
      </c>
      <c r="D32" s="18">
        <v>0</v>
      </c>
      <c r="E32" s="18">
        <f>C32-D32</f>
        <v>0</v>
      </c>
    </row>
    <row r="33" spans="1:5" s="2" customFormat="1" ht="45" x14ac:dyDescent="0.25">
      <c r="A33" s="41" t="s">
        <v>32</v>
      </c>
      <c r="B33" s="17">
        <v>89310</v>
      </c>
      <c r="C33" s="18"/>
      <c r="D33" s="18"/>
      <c r="E33" s="18"/>
    </row>
    <row r="34" spans="1:5" s="2" customFormat="1" x14ac:dyDescent="0.25">
      <c r="A34" s="13" t="s">
        <v>36</v>
      </c>
      <c r="B34" s="17">
        <v>1744</v>
      </c>
      <c r="C34" s="18">
        <v>0</v>
      </c>
      <c r="D34" s="18">
        <v>0</v>
      </c>
      <c r="E34" s="18">
        <f>C34-D34</f>
        <v>0</v>
      </c>
    </row>
    <row r="35" spans="1:5" s="2" customFormat="1" ht="45" x14ac:dyDescent="0.2">
      <c r="A35" s="30" t="s">
        <v>21</v>
      </c>
      <c r="B35" s="29" t="s">
        <v>14</v>
      </c>
      <c r="C35" s="29" t="s">
        <v>10</v>
      </c>
      <c r="D35" s="29" t="s">
        <v>16</v>
      </c>
      <c r="E35" s="29" t="s">
        <v>17</v>
      </c>
    </row>
    <row r="36" spans="1:5" s="2" customFormat="1" ht="30" x14ac:dyDescent="0.25">
      <c r="A36" s="42" t="s">
        <v>33</v>
      </c>
      <c r="B36" s="43">
        <f>C36-D36</f>
        <v>141867</v>
      </c>
      <c r="C36" s="18">
        <v>593000</v>
      </c>
      <c r="D36" s="18">
        <f>358133+93000</f>
        <v>451133</v>
      </c>
      <c r="E36" s="18">
        <f t="shared" ref="E36:E37" si="0">C36-D36</f>
        <v>141867</v>
      </c>
    </row>
    <row r="37" spans="1:5" s="2" customFormat="1" ht="30" x14ac:dyDescent="0.25">
      <c r="A37" s="42" t="s">
        <v>34</v>
      </c>
      <c r="B37" s="43">
        <f>C37-D37</f>
        <v>193740</v>
      </c>
      <c r="C37" s="18">
        <v>200000</v>
      </c>
      <c r="D37" s="18">
        <v>6260</v>
      </c>
      <c r="E37" s="18">
        <f t="shared" si="0"/>
        <v>193740</v>
      </c>
    </row>
    <row r="38" spans="1:5" s="2" customFormat="1" x14ac:dyDescent="0.2"/>
    <row r="39" spans="1:5" s="2" customFormat="1" x14ac:dyDescent="0.2"/>
    <row r="40" spans="1:5" s="2" customFormat="1" x14ac:dyDescent="0.2"/>
    <row r="41" spans="1:5" s="2" customFormat="1" x14ac:dyDescent="0.2"/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</sheetData>
  <mergeCells count="11">
    <mergeCell ref="A26:B26"/>
    <mergeCell ref="A27:B27"/>
    <mergeCell ref="A28:B28"/>
    <mergeCell ref="A24:B24"/>
    <mergeCell ref="A25:B25"/>
    <mergeCell ref="A17:B17"/>
    <mergeCell ref="A21:B21"/>
    <mergeCell ref="A23:B23"/>
    <mergeCell ref="A12:B12"/>
    <mergeCell ref="A13:B13"/>
    <mergeCell ref="A16:B16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2019-05-08T23:32:38Z</dcterms:modified>
</cp:coreProperties>
</file>