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0490" windowHeight="6555"/>
  </bookViews>
  <sheets>
    <sheet name="Project Budget" sheetId="1" r:id="rId1"/>
  </sheets>
  <definedNames>
    <definedName name="_xlnm.Print_Area" localSheetId="0">'Project Budget'!$A$1:$E$34</definedName>
  </definedNames>
  <calcPr calcId="162913"/>
</workbook>
</file>

<file path=xl/calcChain.xml><?xml version="1.0" encoding="utf-8"?>
<calcChain xmlns="http://schemas.openxmlformats.org/spreadsheetml/2006/main">
  <c r="B31" i="1" l="1"/>
  <c r="E34" i="1"/>
  <c r="E32" i="1"/>
  <c r="E31" i="1"/>
  <c r="E30" i="1" l="1"/>
  <c r="C27" i="1" l="1"/>
  <c r="E27" i="1" l="1"/>
  <c r="E26" i="1"/>
  <c r="E25" i="1" l="1"/>
  <c r="D22" i="1" l="1"/>
  <c r="C22" i="1"/>
  <c r="E20" i="1"/>
  <c r="E16" i="1"/>
  <c r="E13" i="1"/>
  <c r="E22" i="1" l="1"/>
</calcChain>
</file>

<file path=xl/sharedStrings.xml><?xml version="1.0" encoding="utf-8"?>
<sst xmlns="http://schemas.openxmlformats.org/spreadsheetml/2006/main" count="44" uniqueCount="40">
  <si>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</si>
  <si>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</si>
  <si>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</si>
  <si>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</si>
  <si>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</si>
  <si>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</si>
  <si>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</si>
  <si>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</si>
  <si>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</si>
  <si>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</si>
  <si>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</si>
  <si>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Status (secured or pending)</t>
  </si>
  <si>
    <t>Amount legally obligated but not yet spent</t>
  </si>
  <si>
    <t xml:space="preserve"> Budget</t>
  </si>
  <si>
    <t>Spent</t>
  </si>
  <si>
    <t>Balance</t>
  </si>
  <si>
    <t xml:space="preserve">State: </t>
  </si>
  <si>
    <t>M.L. 2020 Budget Spreadsheet</t>
  </si>
  <si>
    <t xml:space="preserve">Other ENRTF APPROPRIATIONS AWARDED IN THE LAST SIX YEARS
</t>
  </si>
  <si>
    <t>Attachment A: Project Budget Spreadsheet</t>
  </si>
  <si>
    <t>Project Manager:  Monika Chandler</t>
  </si>
  <si>
    <r>
      <t xml:space="preserve">Project Title: </t>
    </r>
    <r>
      <rPr>
        <sz val="11"/>
        <rFont val="Calibri"/>
        <family val="2"/>
        <scheme val="minor"/>
      </rPr>
      <t xml:space="preserve"> Tactical Invasive Plant Management Plan Development and Implementation</t>
    </r>
  </si>
  <si>
    <t>Organization:  Minnesota Department of Agriculture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</si>
  <si>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years, June 30, 2023</t>
    </r>
  </si>
  <si>
    <r>
      <rPr>
        <b/>
        <sz val="11"/>
        <rFont val="Calibri"/>
        <family val="2"/>
        <scheme val="minor"/>
      </rPr>
      <t>Contract Univeristy of Georgia</t>
    </r>
    <r>
      <rPr>
        <sz val="11"/>
        <rFont val="Calibri"/>
        <family val="2"/>
        <scheme val="minor"/>
      </rPr>
      <t xml:space="preserve"> to improve ISMTrack and add biocontrol data capacity</t>
    </r>
  </si>
  <si>
    <t xml:space="preserve">SOURCE AND USE OF OTHER FUNDS CONTRIBUTED TO THE PROJECT - this section needs to be completed for the final budget
</t>
  </si>
  <si>
    <t>Two 3 year 100% time Plant Health Specialist estimated salary $45,800/yr plus fringe benefits @ 33% for Activities 2 and 3 communicate priorities, assess infestations and coordinate control.  These are supplementary positions.</t>
  </si>
  <si>
    <r>
      <rPr>
        <b/>
        <sz val="11"/>
        <rFont val="Calibri"/>
        <family val="2"/>
        <scheme val="minor"/>
      </rPr>
      <t>Contract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University of Minnesota:</t>
    </r>
    <r>
      <rPr>
        <sz val="11"/>
        <rFont val="Calibri"/>
        <family val="2"/>
        <scheme val="minor"/>
      </rPr>
      <t xml:space="preserve">  Research salary for 8 months over 3 years at $57,137 including 34% fringe for data analysis, interpreting results and scientific writing. One faculty one week summer salary/yr for 3 yr at $10,538 including 34% fringe for project administration and report writing. One faculty two weeks summer salary for 3 years at $26,354 including 26% fringe for economic analysis. Graduate student salary for 2 years at $77,908 including 34% fringe for literature review, data analysis and writing reports. Subcontract for video creation ($40,000), training supplies and materials ($8,800), travel ($3,000).</t>
    </r>
  </si>
  <si>
    <t>Mileage ($25,200) &amp; approximately 180 days of meals and 45 overnight lodging for Activity 2</t>
  </si>
  <si>
    <r>
      <rPr>
        <b/>
        <sz val="11"/>
        <rFont val="Calibri"/>
        <family val="2"/>
        <scheme val="minor"/>
      </rPr>
      <t>Contract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Conservation Corps Minnesota</t>
    </r>
    <r>
      <rPr>
        <sz val="11"/>
        <rFont val="Calibri"/>
        <family val="2"/>
        <scheme val="minor"/>
      </rPr>
      <t xml:space="preserve"> for control of target species ($25.50/hr per crew member and equipment, training and travel costs).</t>
    </r>
  </si>
  <si>
    <t>Secured</t>
  </si>
  <si>
    <r>
      <t xml:space="preserve">In kind: MDA - </t>
    </r>
    <r>
      <rPr>
        <sz val="11"/>
        <rFont val="Calibri"/>
        <family val="2"/>
        <scheme val="minor"/>
      </rPr>
      <t>Computing/software, GIS and data management, and project management for 3 years ($15,000); U of M - unrecovered Facilities and Administration ($83,513)</t>
    </r>
  </si>
  <si>
    <r>
      <t xml:space="preserve">Non-State: </t>
    </r>
    <r>
      <rPr>
        <sz val="11"/>
        <rFont val="Calibri"/>
        <family val="2"/>
        <scheme val="minor"/>
      </rPr>
      <t>$22,000 federal match of $3.23/CCM crew member/hr from the Corporation for National and Community Service</t>
    </r>
  </si>
  <si>
    <t>M.L. 2013, Chp. 52, Sec. 2, Subd. 06d Elimination of Target Invasive Plant Species</t>
  </si>
  <si>
    <t>M.L. 2016, Chp. 186, Sec. 2, Subd. 06e1 Elimination of Target Invasive Plant Species Phase 2 (project deadline extension request from 06/30/2019 to 06/30/2020 is in current ENRTF bill)</t>
  </si>
  <si>
    <t>M.L. 2017, Chp. 96, Sec. 2, Subd. 06e Tactical Invasive Plant Management Plan Development</t>
  </si>
  <si>
    <t>M.L. 2015, Chp. 76, Sec. 2, Subd. 10 - Emerging Issues Account and M.L. 2017, Chapter 96, Section 2, Subdivision 18 Palmer amaranth detection and eradication</t>
  </si>
  <si>
    <t>M.L. 2018, Chp. 214, Art. 4, Sec. 02, Subd. 06b Palmer amaranth detection and eradication continuation</t>
  </si>
  <si>
    <t>Today's Date:  April 15, 2018</t>
  </si>
  <si>
    <t>Project Budget: $658,137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</si>
</sst>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165" fontId="3" fillId="0" borderId="3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165" fontId="3" fillId="0" borderId="3" xfId="1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76"/>
  <sheetViews>
    <sheetView tabSelected="1" view="pageBreakPreview" topLeftCell="A2" zoomScale="90" zoomScaleNormal="100" zoomScaleSheetLayoutView="90" zoomScalePageLayoutView="70" workbookViewId="0">
      <selection activeCell="A16" sqref="A16:B16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19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17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20</v>
      </c>
      <c r="B5" s="6"/>
      <c r="C5" s="6"/>
    </row>
    <row r="6" spans="1:19" s="5" customFormat="1" ht="16.149999999999999" customHeight="1" x14ac:dyDescent="0.2">
      <c r="A6" s="5" t="s">
        <v>21</v>
      </c>
      <c r="B6" s="6"/>
      <c r="C6" s="6"/>
    </row>
    <row r="7" spans="1:19" s="5" customFormat="1" ht="16.149999999999999" customHeight="1" x14ac:dyDescent="0.2">
      <c r="A7" s="5" t="s">
        <v>22</v>
      </c>
      <c r="B7" s="6"/>
      <c r="C7" s="6"/>
    </row>
    <row r="8" spans="1:19" s="5" customFormat="1" ht="16.149999999999999" customHeight="1" x14ac:dyDescent="0.2">
      <c r="A8" s="9" t="s">
        <v>39</v>
      </c>
      <c r="B8" s="6"/>
      <c r="C8" s="6"/>
    </row>
    <row r="9" spans="1:19" s="3" customFormat="1" ht="16.149999999999999" customHeight="1" x14ac:dyDescent="0.2">
      <c r="A9" s="5" t="s">
        <v>23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38</v>
      </c>
      <c r="B10" s="6"/>
      <c r="C10" s="6"/>
      <c r="D10" s="21"/>
      <c r="E10" s="21"/>
    </row>
    <row r="11" spans="1:19" ht="33.6" customHeight="1" thickBot="1" x14ac:dyDescent="0.3">
      <c r="A11" s="25" t="s">
        <v>3</v>
      </c>
      <c r="B11" s="26"/>
      <c r="C11" s="24" t="s">
        <v>9</v>
      </c>
      <c r="D11" s="23" t="s">
        <v>2</v>
      </c>
      <c r="E11" s="24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0" t="s">
        <v>1</v>
      </c>
      <c r="B12" s="41"/>
      <c r="C12" s="20"/>
      <c r="D12" s="32"/>
      <c r="E12" s="33"/>
      <c r="F12" s="7"/>
      <c r="G12" s="7"/>
      <c r="H12" s="7"/>
      <c r="I12" s="7"/>
      <c r="J12" s="7"/>
      <c r="K12" s="7"/>
      <c r="L12" s="7"/>
    </row>
    <row r="13" spans="1:19" x14ac:dyDescent="0.2">
      <c r="A13" s="42" t="s">
        <v>4</v>
      </c>
      <c r="B13" s="43"/>
      <c r="C13" s="14">
        <v>186200</v>
      </c>
      <c r="D13" s="30">
        <v>0</v>
      </c>
      <c r="E13" s="30">
        <f>C13-D13</f>
        <v>186200</v>
      </c>
      <c r="F13" s="8"/>
      <c r="G13" s="8"/>
      <c r="H13" s="8"/>
      <c r="I13" s="8"/>
      <c r="J13" s="8"/>
      <c r="K13" s="8"/>
      <c r="L13" s="8"/>
      <c r="M13" s="2"/>
    </row>
    <row r="14" spans="1:19" ht="48.75" customHeight="1" x14ac:dyDescent="0.2">
      <c r="A14" s="44" t="s">
        <v>26</v>
      </c>
      <c r="B14" s="45"/>
      <c r="C14" s="31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2" t="s">
        <v>5</v>
      </c>
      <c r="B15" s="43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ht="107.25" customHeight="1" x14ac:dyDescent="0.2">
      <c r="A16" s="44" t="s">
        <v>27</v>
      </c>
      <c r="B16" s="45"/>
      <c r="C16" s="14">
        <v>222937</v>
      </c>
      <c r="D16" s="14">
        <v>0</v>
      </c>
      <c r="E16" s="14">
        <f t="shared" ref="E16" si="0">C16-D16</f>
        <v>222937</v>
      </c>
      <c r="F16" s="8"/>
      <c r="G16" s="8"/>
      <c r="H16" s="8"/>
      <c r="I16" s="8"/>
      <c r="J16" s="8"/>
      <c r="K16" s="8"/>
      <c r="L16" s="8"/>
      <c r="M16" s="2"/>
    </row>
    <row r="17" spans="1:13" ht="33.75" customHeight="1" x14ac:dyDescent="0.2">
      <c r="A17" s="44" t="s">
        <v>29</v>
      </c>
      <c r="B17" s="45"/>
      <c r="C17" s="14">
        <v>180000</v>
      </c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ht="18.75" customHeight="1" x14ac:dyDescent="0.2">
      <c r="A18" s="44" t="s">
        <v>24</v>
      </c>
      <c r="B18" s="45"/>
      <c r="C18" s="14">
        <v>35000</v>
      </c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2" t="s">
        <v>6</v>
      </c>
      <c r="B19" s="43"/>
      <c r="C19" s="14"/>
      <c r="D19" s="14"/>
      <c r="E19" s="14"/>
      <c r="F19" s="7"/>
      <c r="G19" s="7"/>
      <c r="H19" s="7"/>
      <c r="I19" s="7"/>
      <c r="J19" s="7"/>
      <c r="K19" s="7"/>
      <c r="L19" s="7"/>
      <c r="M19" s="7"/>
    </row>
    <row r="20" spans="1:13" ht="17.25" customHeight="1" x14ac:dyDescent="0.2">
      <c r="A20" s="44" t="s">
        <v>28</v>
      </c>
      <c r="B20" s="45"/>
      <c r="C20" s="15">
        <v>34000</v>
      </c>
      <c r="D20" s="14">
        <v>0</v>
      </c>
      <c r="E20" s="14">
        <f t="shared" ref="E20" si="1">C20-D20</f>
        <v>34000</v>
      </c>
    </row>
    <row r="21" spans="1:13" s="2" customFormat="1" ht="7.5" customHeight="1" thickBot="1" x14ac:dyDescent="0.25">
      <c r="A21" s="46"/>
      <c r="B21" s="47"/>
      <c r="C21" s="16"/>
      <c r="D21" s="16"/>
      <c r="E21" s="16"/>
    </row>
    <row r="22" spans="1:13" s="2" customFormat="1" ht="15.75" thickTop="1" x14ac:dyDescent="0.2">
      <c r="A22" s="48" t="s">
        <v>0</v>
      </c>
      <c r="B22" s="49"/>
      <c r="C22" s="17">
        <f>SUM(C13:C21)</f>
        <v>658137</v>
      </c>
      <c r="D22" s="17">
        <f>SUM(D13:D21)</f>
        <v>0</v>
      </c>
      <c r="E22" s="17">
        <f>SUM(E13:E21)</f>
        <v>443137</v>
      </c>
    </row>
    <row r="23" spans="1:13" s="2" customFormat="1" x14ac:dyDescent="0.2">
      <c r="B23" s="19"/>
      <c r="C23" s="19"/>
      <c r="D23" s="19"/>
      <c r="E23" s="19"/>
    </row>
    <row r="24" spans="1:13" s="2" customFormat="1" ht="45" x14ac:dyDescent="0.2">
      <c r="A24" s="27" t="s">
        <v>25</v>
      </c>
      <c r="B24" s="28" t="s">
        <v>11</v>
      </c>
      <c r="C24" s="28" t="s">
        <v>13</v>
      </c>
      <c r="D24" s="28" t="s">
        <v>14</v>
      </c>
      <c r="E24" s="28" t="s">
        <v>15</v>
      </c>
    </row>
    <row r="25" spans="1:13" s="37" customFormat="1" ht="30" x14ac:dyDescent="0.2">
      <c r="A25" s="34" t="s">
        <v>32</v>
      </c>
      <c r="B25" s="35" t="s">
        <v>30</v>
      </c>
      <c r="C25" s="36">
        <v>22000</v>
      </c>
      <c r="D25" s="36">
        <v>0</v>
      </c>
      <c r="E25" s="36">
        <f>C25-D25</f>
        <v>22000</v>
      </c>
    </row>
    <row r="26" spans="1:13" s="37" customFormat="1" ht="15" customHeight="1" x14ac:dyDescent="0.2">
      <c r="A26" s="34" t="s">
        <v>16</v>
      </c>
      <c r="B26" s="35"/>
      <c r="C26" s="36">
        <v>0</v>
      </c>
      <c r="D26" s="36">
        <v>0</v>
      </c>
      <c r="E26" s="36">
        <f t="shared" ref="E26:E27" si="2">C26-D26</f>
        <v>0</v>
      </c>
    </row>
    <row r="27" spans="1:13" s="37" customFormat="1" ht="45" x14ac:dyDescent="0.2">
      <c r="A27" s="34" t="s">
        <v>31</v>
      </c>
      <c r="B27" s="35" t="s">
        <v>30</v>
      </c>
      <c r="C27" s="36">
        <f>83513+15000</f>
        <v>98513</v>
      </c>
      <c r="D27" s="36">
        <v>0</v>
      </c>
      <c r="E27" s="36">
        <f t="shared" si="2"/>
        <v>98513</v>
      </c>
    </row>
    <row r="28" spans="1:13" s="2" customFormat="1" x14ac:dyDescent="0.25">
      <c r="A28" s="13"/>
      <c r="B28" s="22"/>
      <c r="C28" s="22"/>
      <c r="D28" s="22"/>
      <c r="E28" s="22"/>
    </row>
    <row r="29" spans="1:13" s="2" customFormat="1" ht="45" x14ac:dyDescent="0.2">
      <c r="A29" s="29" t="s">
        <v>18</v>
      </c>
      <c r="B29" s="28" t="s">
        <v>12</v>
      </c>
      <c r="C29" s="28" t="s">
        <v>9</v>
      </c>
      <c r="D29" s="28" t="s">
        <v>14</v>
      </c>
      <c r="E29" s="28" t="s">
        <v>15</v>
      </c>
    </row>
    <row r="30" spans="1:13" s="2" customFormat="1" ht="30" x14ac:dyDescent="0.25">
      <c r="A30" s="38" t="s">
        <v>33</v>
      </c>
      <c r="B30" s="18">
        <v>0</v>
      </c>
      <c r="C30" s="18">
        <v>350000</v>
      </c>
      <c r="D30" s="18">
        <v>350000</v>
      </c>
      <c r="E30" s="18">
        <f>C30-D30</f>
        <v>0</v>
      </c>
    </row>
    <row r="31" spans="1:13" s="2" customFormat="1" ht="45" x14ac:dyDescent="0.25">
      <c r="A31" s="38" t="s">
        <v>34</v>
      </c>
      <c r="B31" s="39">
        <f>11859.37+24342.32+9558</f>
        <v>45759.69</v>
      </c>
      <c r="C31" s="18">
        <v>750000</v>
      </c>
      <c r="D31" s="39">
        <v>558128</v>
      </c>
      <c r="E31" s="18">
        <f>C31-D31</f>
        <v>191872</v>
      </c>
    </row>
    <row r="32" spans="1:13" s="2" customFormat="1" ht="30" x14ac:dyDescent="0.25">
      <c r="A32" s="38" t="s">
        <v>35</v>
      </c>
      <c r="B32" s="18">
        <v>106087</v>
      </c>
      <c r="C32" s="18">
        <v>296000</v>
      </c>
      <c r="D32" s="18">
        <v>105473</v>
      </c>
      <c r="E32" s="18">
        <f>C32-D32</f>
        <v>190527</v>
      </c>
    </row>
    <row r="33" spans="1:5" s="2" customFormat="1" ht="45" x14ac:dyDescent="0.25">
      <c r="A33" s="38" t="s">
        <v>36</v>
      </c>
      <c r="B33" s="18">
        <v>0</v>
      </c>
      <c r="C33" s="18">
        <v>173000</v>
      </c>
      <c r="D33" s="18">
        <v>145746</v>
      </c>
      <c r="E33" s="18">
        <v>0</v>
      </c>
    </row>
    <row r="34" spans="1:5" s="2" customFormat="1" ht="30" x14ac:dyDescent="0.25">
      <c r="A34" s="38" t="s">
        <v>37</v>
      </c>
      <c r="B34" s="18">
        <v>250872</v>
      </c>
      <c r="C34" s="18">
        <v>431200</v>
      </c>
      <c r="D34" s="18">
        <v>59682</v>
      </c>
      <c r="E34" s="18">
        <f>C34-D34</f>
        <v>371518</v>
      </c>
    </row>
    <row r="35" spans="1:5" s="2" customFormat="1" x14ac:dyDescent="0.2"/>
    <row r="36" spans="1:5" s="2" customFormat="1" x14ac:dyDescent="0.2"/>
    <row r="37" spans="1:5" s="2" customFormat="1" x14ac:dyDescent="0.2"/>
    <row r="38" spans="1:5" s="2" customFormat="1" x14ac:dyDescent="0.2"/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</sheetData>
  <mergeCells count="11">
    <mergeCell ref="A12:B12"/>
    <mergeCell ref="A13:B13"/>
    <mergeCell ref="A14:B14"/>
    <mergeCell ref="A21:B21"/>
    <mergeCell ref="A22:B22"/>
    <mergeCell ref="A19:B19"/>
    <mergeCell ref="A20:B20"/>
    <mergeCell ref="A15:B15"/>
    <mergeCell ref="A16:B16"/>
    <mergeCell ref="A17:B17"/>
    <mergeCell ref="A18:B18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2019-04-15T18:39:41Z</cp:lastPrinted>
  <dcterms:created xsi:type="dcterms:W3CDTF">2001-02-08T10:40:59Z</dcterms:created>
  <dcterms:modified xsi:type="dcterms:W3CDTF">2019-05-07T15:15:08Z</dcterms:modified>
</cp:coreProperties>
</file>