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16725" windowHeight="11055"/>
  </bookViews>
  <sheets>
    <sheet name="Project Budget" sheetId="1" r:id="rId1"/>
  </sheets>
  <definedNames>
    <definedName name="_xlnm.Print_Area" localSheetId="0">'Project Budget'!$A$1:$E$49</definedName>
  </definedNames>
  <calcPr calcId="162913"/>
</workbook>
</file>

<file path=xl/calcChain.xml><?xml version="1.0" encoding="utf-8"?>
<calcChain xmlns="http://schemas.openxmlformats.org/spreadsheetml/2006/main">
  <c r="E49" i="1" l="1"/>
  <c r="E46" i="1"/>
  <c r="E45" i="1"/>
  <c r="E44" i="1"/>
  <c r="D41" i="1"/>
  <c r="C35" i="1"/>
  <c r="E35" i="1" s="1"/>
  <c r="C33" i="1"/>
  <c r="E33" i="1" s="1"/>
  <c r="C30" i="1"/>
  <c r="E30" i="1" s="1"/>
  <c r="C23" i="1"/>
  <c r="E23" i="1" s="1"/>
  <c r="C19" i="1"/>
  <c r="E19" i="1" s="1"/>
  <c r="C13" i="1"/>
  <c r="C41" i="1" s="1"/>
  <c r="E13" i="1" l="1"/>
  <c r="E41" i="1"/>
</calcChain>
</file>

<file path=xl/sharedStrings.xml><?xml version="1.0" encoding="utf-8"?>
<sst xmlns="http://schemas.openxmlformats.org/spreadsheetml/2006/main" count="58" uniqueCount="55">
  <si>
    <t>Attachment A: Project Budget Spreadsheet</t>
  </si>
  <si>
    <t>BUDGET ITEM</t>
  </si>
  <si>
    <t>Environment and Natural Resources Trust Fund</t>
  </si>
  <si>
    <t>M.L. 2020 Budget Spreadsheet</t>
  </si>
  <si>
    <t>Legal Citation:</t>
  </si>
  <si>
    <t>Project Manager: Kristen Poppleton</t>
  </si>
  <si>
    <t xml:space="preserve">Project Title:  TeachScience: Schools as STEM living laboratories </t>
  </si>
  <si>
    <t>Organization: Climate Generation: A Will Steger Legacy</t>
  </si>
  <si>
    <t>Personnel (Wages and Benefits)</t>
  </si>
  <si>
    <t>Project Budget: $368,505</t>
  </si>
  <si>
    <t>Project Length and Completion Date:  July 1, 2020- August 30, 2022</t>
  </si>
  <si>
    <t>ENVIRONMENT AND NATURAL RESOURCES TRUST FUND BUDGET</t>
  </si>
  <si>
    <t>Today's Date:  April 15 ,2019</t>
  </si>
  <si>
    <t>Budget</t>
  </si>
  <si>
    <t>Amount Spent</t>
  </si>
  <si>
    <t xml:space="preserve">
Balance</t>
  </si>
  <si>
    <t>Professional/Technical/Service Contracts</t>
  </si>
  <si>
    <t>Director of Programs/Project Manager:  Manage, oversee budget, and evaluate $47,650  (78% Salary, 22% benefits), 25% FTE each year for 25 months</t>
  </si>
  <si>
    <t>Equipment/Tools/Supplies</t>
  </si>
  <si>
    <t>Education Manager : Coordinate, develop, implement program  $104,840  (78% Salary, 22% benefits), 75% FTE for 25 months</t>
  </si>
  <si>
    <t>Education Coordinator: support program development and implementation  $95,310  (78% Salary, 22% benefits), 75% FTE for 25 months</t>
  </si>
  <si>
    <t>Finance Manager: Administrative and budget reporting support $27,950  (78% Salary, 22% benefits), 5% FTE for 25 months</t>
  </si>
  <si>
    <t>Systems Administrator: Oz Technology ($12500 = 10 hour/month $50/hr x 25 months): technology support, webpage integration</t>
  </si>
  <si>
    <t>Program Intern ($500/month= 12,500)</t>
  </si>
  <si>
    <t>Print Design: Bryn Bundle ($1500)</t>
  </si>
  <si>
    <t>Killawatt meter/teacher $16*300=$4800</t>
  </si>
  <si>
    <t xml:space="preserve">Printing </t>
  </si>
  <si>
    <t>Workshop materials (markers, flipchart paper, snacks $150/workshop) $750</t>
  </si>
  <si>
    <t>Renewable Energy with Venier curriculum guides ($40*125=5000)</t>
  </si>
  <si>
    <t>Solar Kits from venier ($80*60 kits= 4800)</t>
  </si>
  <si>
    <t>Wind Kits from venier ($120*30=3600)</t>
  </si>
  <si>
    <t>2 Micro-grids from Rechard Labs ($2500*2=5000)</t>
  </si>
  <si>
    <t>Other</t>
  </si>
  <si>
    <t>COLUMN TOTAL</t>
  </si>
  <si>
    <t>Workshop curriculum ($30*300=9000)</t>
  </si>
  <si>
    <t>Spent</t>
  </si>
  <si>
    <t>Balance</t>
  </si>
  <si>
    <t>Outreach and dissemination materials ($1500)</t>
  </si>
  <si>
    <t>Travel expenses in Minnesota</t>
  </si>
  <si>
    <t>5 Staff trips to communities for trainings ($1730 hotel/meals, $825 mileage - 1422x.58) plus travel for planning meetings ($1000)</t>
  </si>
  <si>
    <t xml:space="preserve">State: </t>
  </si>
  <si>
    <t>Facility Rental for 5 workshop locations ($1000/location)</t>
  </si>
  <si>
    <t>Amount legally obligated but not yet spent</t>
  </si>
  <si>
    <t>Minnesota Science Teachers Conference Exhibit and Registration for program dissemination and presentation ($250)</t>
  </si>
  <si>
    <t>Education Minnesota Exhibit and Registration for program dissemination and presentation ($500)</t>
  </si>
  <si>
    <t>Zoom: web based platform cost ($1500)</t>
  </si>
  <si>
    <t>Workshop meals for participants (Breakfast/lunch for 2 days, 300 teachers: $30/teacher/day, $60*300=18000</t>
  </si>
  <si>
    <t>Honorariums for speakers ($300/speaker, 2 speakers/training*5 trainings= $600*5=3000</t>
  </si>
  <si>
    <t>Status (secured or pending)</t>
  </si>
  <si>
    <t xml:space="preserve"> Budget</t>
  </si>
  <si>
    <t>Non-State: Xcel Energy Foundation, Olseth Family Foundation</t>
  </si>
  <si>
    <t>In kind: Executive Director time ($10,000 secured), Climate Generation curricula resources ($15,000 secured)</t>
  </si>
  <si>
    <t>Educating Minnesotans about Potential Impacts of a Changing Climate: M.L. 2014, Chp. 226, Sec. 2, Subd. 09e  (2014-2016)</t>
  </si>
  <si>
    <t>Other ENRTF APPROPRIATIONS AWARDED IN THE LAST SIX YEARS</t>
  </si>
  <si>
    <t>SOURCE AND USE OF OTHER FUNDS CONTRIBUTED TO THE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</si>
</sst>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6" x14ac:knownFonts="1">
    <font>
      <sz val="10"/>
      <color rgb="FF000000"/>
      <name val="Arial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3" borderId="6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164" fontId="3" fillId="0" borderId="11" xfId="0" applyNumberFormat="1" applyFont="1" applyBorder="1" applyAlignment="1">
      <alignment horizontal="right" vertical="top" wrapText="1"/>
    </xf>
    <xf numFmtId="0" fontId="5" fillId="0" borderId="0" xfId="0" applyFont="1" applyAlignment="1">
      <alignment vertical="top"/>
    </xf>
    <xf numFmtId="164" fontId="3" fillId="0" borderId="11" xfId="0" applyNumberFormat="1" applyFont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164" fontId="3" fillId="4" borderId="11" xfId="0" applyNumberFormat="1" applyFont="1" applyFill="1" applyBorder="1" applyAlignment="1">
      <alignment horizontal="right" vertical="top" wrapText="1"/>
    </xf>
    <xf numFmtId="164" fontId="3" fillId="0" borderId="12" xfId="0" applyNumberFormat="1" applyFont="1" applyBorder="1" applyAlignment="1">
      <alignment horizontal="right" vertical="top" wrapText="1"/>
    </xf>
    <xf numFmtId="164" fontId="3" fillId="0" borderId="15" xfId="0" applyNumberFormat="1" applyFont="1" applyBorder="1" applyAlignment="1">
      <alignment horizontal="right" vertical="top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165" fontId="3" fillId="0" borderId="11" xfId="0" applyNumberFormat="1" applyFont="1" applyBorder="1"/>
    <xf numFmtId="165" fontId="3" fillId="0" borderId="11" xfId="0" applyNumberFormat="1" applyFont="1" applyBorder="1" applyAlignment="1">
      <alignment horizontal="right" vertical="top" wrapText="1"/>
    </xf>
    <xf numFmtId="164" fontId="3" fillId="0" borderId="12" xfId="0" applyNumberFormat="1" applyFont="1" applyBorder="1" applyAlignment="1">
      <alignment horizontal="right" vertical="top" wrapText="1"/>
    </xf>
    <xf numFmtId="0" fontId="2" fillId="3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vertical="top" wrapText="1"/>
    </xf>
    <xf numFmtId="0" fontId="2" fillId="0" borderId="11" xfId="0" applyFont="1" applyBorder="1" applyAlignment="1">
      <alignment wrapText="1"/>
    </xf>
    <xf numFmtId="165" fontId="3" fillId="0" borderId="11" xfId="0" applyNumberFormat="1" applyFont="1" applyBorder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11" xfId="0" applyFont="1" applyBorder="1"/>
    <xf numFmtId="0" fontId="3" fillId="0" borderId="17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1" fillId="0" borderId="2" xfId="0" applyFont="1" applyBorder="1"/>
    <xf numFmtId="0" fontId="2" fillId="0" borderId="5" xfId="0" applyFont="1" applyBorder="1" applyAlignment="1">
      <alignment vertical="top" wrapText="1"/>
    </xf>
    <xf numFmtId="0" fontId="1" fillId="0" borderId="10" xfId="0" applyFont="1" applyBorder="1"/>
    <xf numFmtId="0" fontId="3" fillId="0" borderId="5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/>
    </xf>
    <xf numFmtId="0" fontId="2" fillId="0" borderId="13" xfId="0" applyFont="1" applyBorder="1" applyAlignment="1">
      <alignment vertical="top" wrapText="1"/>
    </xf>
    <xf numFmtId="0" fontId="1" fillId="0" borderId="14" xfId="0" applyFont="1" applyBorder="1"/>
    <xf numFmtId="0" fontId="3" fillId="0" borderId="5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1" fillId="0" borderId="20" xfId="0" applyFont="1" applyBorder="1"/>
    <xf numFmtId="0" fontId="3" fillId="0" borderId="18" xfId="0" applyFont="1" applyBorder="1" applyAlignment="1">
      <alignment vertical="top" wrapText="1"/>
    </xf>
    <xf numFmtId="0" fontId="1" fillId="0" borderId="18" xfId="0" applyFont="1" applyBorder="1"/>
    <xf numFmtId="0" fontId="3" fillId="0" borderId="10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0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171450</xdr:colOff>
      <xdr:row>0</xdr:row>
      <xdr:rowOff>133350</xdr:rowOff>
    </xdr:from>
    <xdr:ext cx="1352550" cy="923925"/>
    <xdr:pic>
      <xdr:nvPicPr>
        <xdr:cNvPr id="2" name="image1.jpg" descr="ENRTF Log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00"/>
    <pageSetUpPr fitToPage="1"/>
  </sheetPr>
  <dimension ref="A1:Z1008"/>
  <sheetViews>
    <sheetView tabSelected="1" topLeftCell="A17" workbookViewId="0">
      <selection activeCell="A36" sqref="A36:B36"/>
    </sheetView>
  </sheetViews>
  <sheetFormatPr defaultColWidth="14.42578125" defaultRowHeight="15" customHeight="1" x14ac:dyDescent="0.2"/>
  <cols>
    <col min="1" max="1" width="68.42578125" customWidth="1"/>
    <col min="2" max="2" width="14.85546875" customWidth="1"/>
    <col min="3" max="3" width="14.42578125" customWidth="1"/>
    <col min="4" max="9" width="13.140625" customWidth="1"/>
    <col min="10" max="10" width="11.140625" customWidth="1"/>
    <col min="11" max="11" width="11.28515625" customWidth="1"/>
    <col min="12" max="26" width="7.85546875" customWidth="1"/>
  </cols>
  <sheetData>
    <row r="1" spans="1:26" ht="13.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 x14ac:dyDescent="0.2">
      <c r="A2" s="1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4"/>
      <c r="U2" s="4"/>
      <c r="V2" s="4"/>
      <c r="W2" s="4"/>
      <c r="X2" s="4"/>
      <c r="Y2" s="4"/>
      <c r="Z2" s="4"/>
    </row>
    <row r="3" spans="1:26" ht="16.5" customHeight="1" x14ac:dyDescent="0.2">
      <c r="A3" s="1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  <c r="Z3" s="4"/>
    </row>
    <row r="4" spans="1:26" ht="15.75" customHeight="1" x14ac:dyDescent="0.2">
      <c r="A4" s="1" t="s">
        <v>4</v>
      </c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8" t="s">
        <v>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0.75" customHeight="1" x14ac:dyDescent="0.2">
      <c r="A6" s="8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 x14ac:dyDescent="0.2">
      <c r="A7" s="8" t="s">
        <v>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 x14ac:dyDescent="0.2">
      <c r="A8" s="9" t="s">
        <v>9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 x14ac:dyDescent="0.2">
      <c r="A9" s="8" t="s">
        <v>10</v>
      </c>
      <c r="B9" s="4"/>
      <c r="C9" s="4"/>
      <c r="D9" s="4"/>
      <c r="E9" s="4"/>
      <c r="F9" s="4"/>
      <c r="G9" s="4"/>
      <c r="H9" s="4"/>
      <c r="I9" s="4"/>
      <c r="J9" s="4"/>
      <c r="K9" s="4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">
      <c r="A10" s="8" t="s">
        <v>12</v>
      </c>
      <c r="B10" s="4"/>
      <c r="C10" s="4"/>
      <c r="D10" s="15"/>
      <c r="E10" s="15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3" customHeight="1" x14ac:dyDescent="0.25">
      <c r="A11" s="10" t="s">
        <v>11</v>
      </c>
      <c r="B11" s="11"/>
      <c r="C11" s="12" t="s">
        <v>13</v>
      </c>
      <c r="D11" s="13" t="s">
        <v>14</v>
      </c>
      <c r="E11" s="12" t="s">
        <v>15</v>
      </c>
      <c r="F11" s="1"/>
      <c r="G11" s="1"/>
      <c r="H11" s="1"/>
      <c r="I11" s="1"/>
      <c r="J11" s="1"/>
      <c r="K11" s="1"/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2">
      <c r="A12" s="36" t="s">
        <v>1</v>
      </c>
      <c r="B12" s="37"/>
      <c r="C12" s="3"/>
      <c r="D12" s="6"/>
      <c r="E12" s="7"/>
      <c r="F12" s="1"/>
      <c r="G12" s="1"/>
      <c r="H12" s="1"/>
      <c r="I12" s="1"/>
      <c r="J12" s="1"/>
      <c r="K12" s="1"/>
      <c r="L12" s="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2">
      <c r="A13" s="38" t="s">
        <v>8</v>
      </c>
      <c r="B13" s="39"/>
      <c r="C13" s="16">
        <f>47650+104840+95310+27950</f>
        <v>275750</v>
      </c>
      <c r="D13" s="17">
        <v>0</v>
      </c>
      <c r="E13" s="17">
        <f>C13-D13</f>
        <v>275750</v>
      </c>
      <c r="F13" s="1"/>
      <c r="G13" s="1"/>
      <c r="H13" s="1"/>
      <c r="I13" s="1"/>
      <c r="J13" s="1"/>
      <c r="K13" s="1"/>
      <c r="L13" s="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9.25" customHeight="1" x14ac:dyDescent="0.2">
      <c r="A14" s="40" t="s">
        <v>17</v>
      </c>
      <c r="B14" s="41"/>
      <c r="C14" s="18"/>
      <c r="D14" s="18"/>
      <c r="E14" s="18"/>
      <c r="F14" s="1"/>
      <c r="G14" s="1"/>
      <c r="H14" s="1"/>
      <c r="I14" s="1"/>
      <c r="J14" s="1"/>
      <c r="K14" s="1"/>
      <c r="L14" s="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x14ac:dyDescent="0.2">
      <c r="A15" s="40" t="s">
        <v>19</v>
      </c>
      <c r="B15" s="49"/>
      <c r="C15" s="18"/>
      <c r="D15" s="18"/>
      <c r="E15" s="18"/>
      <c r="F15" s="1"/>
      <c r="G15" s="1"/>
      <c r="H15" s="1"/>
      <c r="I15" s="1"/>
      <c r="J15" s="1"/>
      <c r="K15" s="1"/>
      <c r="L15" s="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.75" customHeight="1" x14ac:dyDescent="0.2">
      <c r="A16" s="40" t="s">
        <v>20</v>
      </c>
      <c r="B16" s="49"/>
      <c r="C16" s="18"/>
      <c r="D16" s="18"/>
      <c r="E16" s="18"/>
      <c r="F16" s="1"/>
      <c r="G16" s="1"/>
      <c r="H16" s="1"/>
      <c r="I16" s="1"/>
      <c r="J16" s="1"/>
      <c r="K16" s="1"/>
      <c r="L16" s="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x14ac:dyDescent="0.2">
      <c r="A17" s="40" t="s">
        <v>21</v>
      </c>
      <c r="B17" s="49"/>
      <c r="C17" s="18"/>
      <c r="D17" s="18"/>
      <c r="E17" s="18"/>
      <c r="F17" s="1"/>
      <c r="G17" s="1"/>
      <c r="H17" s="1"/>
      <c r="I17" s="1"/>
      <c r="J17" s="1"/>
      <c r="K17" s="1"/>
      <c r="L17" s="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38" t="s">
        <v>16</v>
      </c>
      <c r="B18" s="39"/>
      <c r="C18" s="14"/>
      <c r="D18" s="14"/>
      <c r="E18" s="14"/>
      <c r="F18" s="1"/>
      <c r="G18" s="1"/>
      <c r="H18" s="1"/>
      <c r="I18" s="1"/>
      <c r="J18" s="1"/>
      <c r="K18" s="1"/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1.5" customHeight="1" x14ac:dyDescent="0.2">
      <c r="A19" s="40" t="s">
        <v>22</v>
      </c>
      <c r="B19" s="41"/>
      <c r="C19" s="16">
        <f>12500+12500+1500</f>
        <v>26500</v>
      </c>
      <c r="D19" s="14">
        <v>0</v>
      </c>
      <c r="E19" s="14">
        <f>C19-D19</f>
        <v>26500</v>
      </c>
      <c r="F19" s="1"/>
      <c r="G19" s="1"/>
      <c r="H19" s="1"/>
      <c r="I19" s="1"/>
      <c r="J19" s="1"/>
      <c r="K19" s="1"/>
      <c r="L19" s="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">
      <c r="A20" s="40" t="s">
        <v>23</v>
      </c>
      <c r="B20" s="49"/>
      <c r="C20" s="16"/>
      <c r="D20" s="14"/>
      <c r="E20" s="14"/>
      <c r="F20" s="1"/>
      <c r="G20" s="1"/>
      <c r="H20" s="1"/>
      <c r="I20" s="1"/>
      <c r="J20" s="1"/>
      <c r="K20" s="1"/>
      <c r="L20" s="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">
      <c r="A21" s="40" t="s">
        <v>24</v>
      </c>
      <c r="B21" s="49"/>
      <c r="C21" s="16"/>
      <c r="D21" s="14"/>
      <c r="E21" s="14"/>
      <c r="F21" s="1"/>
      <c r="G21" s="1"/>
      <c r="H21" s="1"/>
      <c r="I21" s="1"/>
      <c r="J21" s="1"/>
      <c r="K21" s="1"/>
      <c r="L21" s="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">
      <c r="A22" s="38" t="s">
        <v>18</v>
      </c>
      <c r="B22" s="39"/>
      <c r="C22" s="14"/>
      <c r="D22" s="14"/>
      <c r="E22" s="14"/>
      <c r="F22" s="1"/>
      <c r="G22" s="1"/>
      <c r="H22" s="1"/>
      <c r="I22" s="1"/>
      <c r="J22" s="1"/>
      <c r="K22" s="1"/>
      <c r="L22" s="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">
      <c r="A23" s="44" t="s">
        <v>25</v>
      </c>
      <c r="B23" s="39"/>
      <c r="C23" s="14">
        <f>750+4800+5000+4800+3600+5000</f>
        <v>23950</v>
      </c>
      <c r="D23" s="14">
        <v>0</v>
      </c>
      <c r="E23" s="14">
        <f>C23-D23</f>
        <v>23950</v>
      </c>
      <c r="F23" s="1"/>
      <c r="G23" s="1"/>
      <c r="H23" s="1"/>
      <c r="I23" s="1"/>
      <c r="J23" s="1"/>
      <c r="K23" s="1"/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44" t="s">
        <v>27</v>
      </c>
      <c r="B24" s="51"/>
      <c r="C24" s="14"/>
      <c r="D24" s="14"/>
      <c r="E24" s="14"/>
      <c r="F24" s="1"/>
      <c r="G24" s="1"/>
      <c r="H24" s="1"/>
      <c r="I24" s="1"/>
      <c r="J24" s="1"/>
      <c r="K24" s="1"/>
      <c r="L24" s="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">
      <c r="A25" s="44" t="s">
        <v>28</v>
      </c>
      <c r="B25" s="51"/>
      <c r="C25" s="14"/>
      <c r="D25" s="14"/>
      <c r="E25" s="14"/>
      <c r="F25" s="1"/>
      <c r="G25" s="1"/>
      <c r="H25" s="1"/>
      <c r="I25" s="1"/>
      <c r="J25" s="1"/>
      <c r="K25" s="1"/>
      <c r="L25" s="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">
      <c r="A26" s="44" t="s">
        <v>29</v>
      </c>
      <c r="B26" s="51"/>
      <c r="C26" s="14"/>
      <c r="D26" s="14"/>
      <c r="E26" s="14"/>
      <c r="F26" s="1"/>
      <c r="G26" s="1"/>
      <c r="H26" s="1"/>
      <c r="I26" s="1"/>
      <c r="J26" s="1"/>
      <c r="K26" s="1"/>
      <c r="L26" s="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">
      <c r="A27" s="44" t="s">
        <v>30</v>
      </c>
      <c r="B27" s="51"/>
      <c r="C27" s="14"/>
      <c r="D27" s="14"/>
      <c r="E27" s="14"/>
      <c r="F27" s="1"/>
      <c r="G27" s="1"/>
      <c r="H27" s="1"/>
      <c r="I27" s="1"/>
      <c r="J27" s="1"/>
      <c r="K27" s="1"/>
      <c r="L27" s="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">
      <c r="A28" s="44" t="s">
        <v>31</v>
      </c>
      <c r="B28" s="51"/>
      <c r="C28" s="14"/>
      <c r="D28" s="14"/>
      <c r="E28" s="14"/>
      <c r="F28" s="1"/>
      <c r="G28" s="1"/>
      <c r="H28" s="1"/>
      <c r="I28" s="1"/>
      <c r="J28" s="1"/>
      <c r="K28" s="1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">
      <c r="A29" s="38" t="s">
        <v>26</v>
      </c>
      <c r="B29" s="39"/>
      <c r="C29" s="14"/>
      <c r="D29" s="14"/>
      <c r="E29" s="1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">
      <c r="A30" s="44" t="s">
        <v>34</v>
      </c>
      <c r="B30" s="39"/>
      <c r="C30" s="14">
        <f>9000+1500</f>
        <v>10500</v>
      </c>
      <c r="D30" s="14">
        <v>0</v>
      </c>
      <c r="E30" s="14">
        <f>C30-D30</f>
        <v>10500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">
      <c r="A31" s="40" t="s">
        <v>37</v>
      </c>
      <c r="B31" s="49"/>
      <c r="C31" s="14"/>
      <c r="D31" s="14"/>
      <c r="E31" s="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">
      <c r="A32" s="38" t="s">
        <v>38</v>
      </c>
      <c r="B32" s="39"/>
      <c r="C32" s="14"/>
      <c r="D32" s="14"/>
      <c r="E32" s="14"/>
      <c r="F32" s="1"/>
      <c r="G32" s="1"/>
      <c r="H32" s="1"/>
      <c r="I32" s="1"/>
      <c r="J32" s="1"/>
      <c r="K32" s="1"/>
      <c r="L32" s="1"/>
      <c r="M32" s="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.75" customHeight="1" x14ac:dyDescent="0.2">
      <c r="A33" s="44" t="s">
        <v>39</v>
      </c>
      <c r="B33" s="39"/>
      <c r="C33" s="26">
        <f>2555+1000</f>
        <v>3555</v>
      </c>
      <c r="D33" s="14">
        <v>0</v>
      </c>
      <c r="E33" s="14">
        <f>C33-D33</f>
        <v>3555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">
      <c r="A34" s="45" t="s">
        <v>32</v>
      </c>
      <c r="B34" s="46"/>
      <c r="C34" s="19"/>
      <c r="D34" s="26"/>
      <c r="E34" s="2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47" t="s">
        <v>41</v>
      </c>
      <c r="B35" s="48"/>
      <c r="C35" s="35">
        <f>5000+250+500+1500+18000+3000</f>
        <v>28250</v>
      </c>
      <c r="D35" s="35">
        <v>0</v>
      </c>
      <c r="E35" s="35">
        <f>C35-D35</f>
        <v>28250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0" customHeight="1" x14ac:dyDescent="0.2">
      <c r="A36" s="50" t="s">
        <v>43</v>
      </c>
      <c r="B36" s="50"/>
      <c r="C36" s="35"/>
      <c r="D36" s="35"/>
      <c r="E36" s="3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1.5" customHeight="1" x14ac:dyDescent="0.2">
      <c r="A37" s="50" t="s">
        <v>44</v>
      </c>
      <c r="B37" s="50"/>
      <c r="C37" s="35"/>
      <c r="D37" s="35"/>
      <c r="E37" s="3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">
      <c r="A38" s="50" t="s">
        <v>45</v>
      </c>
      <c r="B38" s="50"/>
      <c r="C38" s="35"/>
      <c r="D38" s="35"/>
      <c r="E38" s="3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2">
      <c r="A39" s="50" t="s">
        <v>46</v>
      </c>
      <c r="B39" s="50"/>
      <c r="C39" s="35"/>
      <c r="D39" s="35"/>
      <c r="E39" s="3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">
      <c r="A40" s="50" t="s">
        <v>47</v>
      </c>
      <c r="B40" s="50"/>
      <c r="C40" s="35"/>
      <c r="D40" s="35"/>
      <c r="E40" s="3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">
      <c r="A41" s="42" t="s">
        <v>33</v>
      </c>
      <c r="B41" s="43"/>
      <c r="C41" s="20">
        <f>SUM(C13:C37)</f>
        <v>368505</v>
      </c>
      <c r="D41" s="20">
        <f>SUM(D13:D37)</f>
        <v>0</v>
      </c>
      <c r="E41" s="20">
        <f>SUM(E13:E37)</f>
        <v>368505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">
      <c r="A42" s="2"/>
      <c r="B42" s="28"/>
      <c r="C42" s="28"/>
      <c r="D42" s="28"/>
      <c r="E42" s="28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x14ac:dyDescent="0.2">
      <c r="A43" s="21" t="s">
        <v>54</v>
      </c>
      <c r="B43" s="22" t="s">
        <v>48</v>
      </c>
      <c r="C43" s="22" t="s">
        <v>49</v>
      </c>
      <c r="D43" s="22" t="s">
        <v>35</v>
      </c>
      <c r="E43" s="22" t="s">
        <v>36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9" t="s">
        <v>50</v>
      </c>
      <c r="B44" s="24"/>
      <c r="C44" s="30">
        <v>37000</v>
      </c>
      <c r="D44" s="25">
        <v>0</v>
      </c>
      <c r="E44" s="25">
        <f t="shared" ref="E44:E46" si="0">C44-D44</f>
        <v>37000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3" t="s">
        <v>40</v>
      </c>
      <c r="B45" s="24"/>
      <c r="C45" s="25">
        <v>0</v>
      </c>
      <c r="D45" s="25">
        <v>0</v>
      </c>
      <c r="E45" s="25">
        <f t="shared" si="0"/>
        <v>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x14ac:dyDescent="0.25">
      <c r="A46" s="29" t="s">
        <v>51</v>
      </c>
      <c r="B46" s="24"/>
      <c r="C46" s="30">
        <v>25000</v>
      </c>
      <c r="D46" s="25">
        <v>0</v>
      </c>
      <c r="E46" s="25">
        <f t="shared" si="0"/>
        <v>25000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31"/>
      <c r="B47" s="32"/>
      <c r="C47" s="32"/>
      <c r="D47" s="32"/>
      <c r="E47" s="3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45" x14ac:dyDescent="0.2">
      <c r="A48" s="27" t="s">
        <v>53</v>
      </c>
      <c r="B48" s="22" t="s">
        <v>42</v>
      </c>
      <c r="C48" s="22" t="s">
        <v>13</v>
      </c>
      <c r="D48" s="22" t="s">
        <v>35</v>
      </c>
      <c r="E48" s="22" t="s">
        <v>36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x14ac:dyDescent="0.25">
      <c r="A49" s="29" t="s">
        <v>52</v>
      </c>
      <c r="B49" s="24"/>
      <c r="C49" s="30">
        <v>325000</v>
      </c>
      <c r="D49" s="30">
        <v>325000</v>
      </c>
      <c r="E49" s="25">
        <f>C49-D49</f>
        <v>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2">
      <c r="A694" s="2"/>
      <c r="B694" s="33"/>
      <c r="C694" s="34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2">
      <c r="A695" s="2"/>
      <c r="B695" s="33"/>
      <c r="C695" s="34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2">
      <c r="A696" s="2"/>
      <c r="B696" s="33"/>
      <c r="C696" s="34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2">
      <c r="A697" s="2"/>
      <c r="B697" s="33"/>
      <c r="C697" s="34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2">
      <c r="A698" s="2"/>
      <c r="B698" s="33"/>
      <c r="C698" s="34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2">
      <c r="A699" s="2"/>
      <c r="B699" s="33"/>
      <c r="C699" s="34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2">
      <c r="A700" s="2"/>
      <c r="B700" s="33"/>
      <c r="C700" s="34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2">
      <c r="A701" s="2"/>
      <c r="B701" s="33"/>
      <c r="C701" s="34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2">
      <c r="A702" s="2"/>
      <c r="B702" s="33"/>
      <c r="C702" s="34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2">
      <c r="A703" s="2"/>
      <c r="B703" s="33"/>
      <c r="C703" s="34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2">
      <c r="A704" s="2"/>
      <c r="B704" s="33"/>
      <c r="C704" s="34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2">
      <c r="A705" s="2"/>
      <c r="B705" s="33"/>
      <c r="C705" s="34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2">
      <c r="A706" s="2"/>
      <c r="B706" s="33"/>
      <c r="C706" s="34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2">
      <c r="A707" s="2"/>
      <c r="B707" s="33"/>
      <c r="C707" s="34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2">
      <c r="A708" s="2"/>
      <c r="B708" s="33"/>
      <c r="C708" s="34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2">
      <c r="A709" s="2"/>
      <c r="B709" s="33"/>
      <c r="C709" s="34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2">
      <c r="A710" s="2"/>
      <c r="B710" s="33"/>
      <c r="C710" s="34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2">
      <c r="A711" s="2"/>
      <c r="B711" s="33"/>
      <c r="C711" s="34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2">
      <c r="A712" s="2"/>
      <c r="B712" s="33"/>
      <c r="C712" s="34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2">
      <c r="A713" s="2"/>
      <c r="B713" s="33"/>
      <c r="C713" s="34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2">
      <c r="A714" s="2"/>
      <c r="B714" s="33"/>
      <c r="C714" s="34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2">
      <c r="A715" s="2"/>
      <c r="B715" s="33"/>
      <c r="C715" s="34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2">
      <c r="A716" s="2"/>
      <c r="B716" s="33"/>
      <c r="C716" s="34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2">
      <c r="A717" s="2"/>
      <c r="B717" s="33"/>
      <c r="C717" s="34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2">
      <c r="A718" s="2"/>
      <c r="B718" s="33"/>
      <c r="C718" s="34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2">
      <c r="A719" s="2"/>
      <c r="B719" s="33"/>
      <c r="C719" s="34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2">
      <c r="A720" s="2"/>
      <c r="B720" s="33"/>
      <c r="C720" s="34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2">
      <c r="A721" s="2"/>
      <c r="B721" s="33"/>
      <c r="C721" s="34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2">
      <c r="A722" s="2"/>
      <c r="B722" s="33"/>
      <c r="C722" s="34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2">
      <c r="A723" s="2"/>
      <c r="B723" s="33"/>
      <c r="C723" s="34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2">
      <c r="A724" s="2"/>
      <c r="B724" s="33"/>
      <c r="C724" s="34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2">
      <c r="A725" s="2"/>
      <c r="B725" s="33"/>
      <c r="C725" s="34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2">
      <c r="A726" s="2"/>
      <c r="B726" s="33"/>
      <c r="C726" s="34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2">
      <c r="A727" s="2"/>
      <c r="B727" s="33"/>
      <c r="C727" s="34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2">
      <c r="A728" s="2"/>
      <c r="B728" s="33"/>
      <c r="C728" s="34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2">
      <c r="A729" s="2"/>
      <c r="B729" s="33"/>
      <c r="C729" s="34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2">
      <c r="A730" s="2"/>
      <c r="B730" s="33"/>
      <c r="C730" s="34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2">
      <c r="A731" s="2"/>
      <c r="B731" s="33"/>
      <c r="C731" s="34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2">
      <c r="A732" s="2"/>
      <c r="B732" s="33"/>
      <c r="C732" s="34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2">
      <c r="A733" s="2"/>
      <c r="B733" s="33"/>
      <c r="C733" s="34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2">
      <c r="A734" s="2"/>
      <c r="B734" s="33"/>
      <c r="C734" s="34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2">
      <c r="A735" s="2"/>
      <c r="B735" s="33"/>
      <c r="C735" s="34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2">
      <c r="A736" s="2"/>
      <c r="B736" s="33"/>
      <c r="C736" s="34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2">
      <c r="A737" s="2"/>
      <c r="B737" s="33"/>
      <c r="C737" s="34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2">
      <c r="A738" s="2"/>
      <c r="B738" s="33"/>
      <c r="C738" s="34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2">
      <c r="A739" s="2"/>
      <c r="B739" s="33"/>
      <c r="C739" s="34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2">
      <c r="A740" s="2"/>
      <c r="B740" s="33"/>
      <c r="C740" s="34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2">
      <c r="A741" s="2"/>
      <c r="B741" s="33"/>
      <c r="C741" s="34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2">
      <c r="A742" s="2"/>
      <c r="B742" s="33"/>
      <c r="C742" s="34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2">
      <c r="A743" s="2"/>
      <c r="B743" s="33"/>
      <c r="C743" s="34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2">
      <c r="A744" s="2"/>
      <c r="B744" s="33"/>
      <c r="C744" s="34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2">
      <c r="A745" s="2"/>
      <c r="B745" s="33"/>
      <c r="C745" s="34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2">
      <c r="A746" s="2"/>
      <c r="B746" s="33"/>
      <c r="C746" s="34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2">
      <c r="A747" s="2"/>
      <c r="B747" s="33"/>
      <c r="C747" s="34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2">
      <c r="A748" s="2"/>
      <c r="B748" s="33"/>
      <c r="C748" s="34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2">
      <c r="A749" s="2"/>
      <c r="B749" s="33"/>
      <c r="C749" s="34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2">
      <c r="A750" s="2"/>
      <c r="B750" s="33"/>
      <c r="C750" s="34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2">
      <c r="A751" s="2"/>
      <c r="B751" s="33"/>
      <c r="C751" s="34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2">
      <c r="A752" s="2"/>
      <c r="B752" s="33"/>
      <c r="C752" s="34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2">
      <c r="A753" s="2"/>
      <c r="B753" s="33"/>
      <c r="C753" s="34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2">
      <c r="A754" s="2"/>
      <c r="B754" s="33"/>
      <c r="C754" s="34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2">
      <c r="A755" s="2"/>
      <c r="B755" s="33"/>
      <c r="C755" s="34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2">
      <c r="A756" s="2"/>
      <c r="B756" s="33"/>
      <c r="C756" s="34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2">
      <c r="A757" s="2"/>
      <c r="B757" s="33"/>
      <c r="C757" s="34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2">
      <c r="A758" s="2"/>
      <c r="B758" s="33"/>
      <c r="C758" s="34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2">
      <c r="A759" s="2"/>
      <c r="B759" s="33"/>
      <c r="C759" s="34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2">
      <c r="A760" s="2"/>
      <c r="B760" s="33"/>
      <c r="C760" s="34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2">
      <c r="A761" s="2"/>
      <c r="B761" s="33"/>
      <c r="C761" s="34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2">
      <c r="A762" s="2"/>
      <c r="B762" s="33"/>
      <c r="C762" s="34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2">
      <c r="A763" s="2"/>
      <c r="B763" s="33"/>
      <c r="C763" s="34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2">
      <c r="A764" s="2"/>
      <c r="B764" s="33"/>
      <c r="C764" s="34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2">
      <c r="A765" s="2"/>
      <c r="B765" s="33"/>
      <c r="C765" s="34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2">
      <c r="A766" s="2"/>
      <c r="B766" s="33"/>
      <c r="C766" s="34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2">
      <c r="A767" s="2"/>
      <c r="B767" s="33"/>
      <c r="C767" s="34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2">
      <c r="A768" s="2"/>
      <c r="B768" s="33"/>
      <c r="C768" s="34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2">
      <c r="A769" s="2"/>
      <c r="B769" s="33"/>
      <c r="C769" s="34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2">
      <c r="A770" s="2"/>
      <c r="B770" s="33"/>
      <c r="C770" s="34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2">
      <c r="A771" s="2"/>
      <c r="B771" s="33"/>
      <c r="C771" s="34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2">
      <c r="A772" s="2"/>
      <c r="B772" s="33"/>
      <c r="C772" s="34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2">
      <c r="A773" s="2"/>
      <c r="B773" s="33"/>
      <c r="C773" s="34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2">
      <c r="A774" s="2"/>
      <c r="B774" s="33"/>
      <c r="C774" s="34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2">
      <c r="A775" s="2"/>
      <c r="B775" s="33"/>
      <c r="C775" s="34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2">
      <c r="A776" s="2"/>
      <c r="B776" s="33"/>
      <c r="C776" s="34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2">
      <c r="A777" s="2"/>
      <c r="B777" s="33"/>
      <c r="C777" s="34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2">
      <c r="A778" s="2"/>
      <c r="B778" s="33"/>
      <c r="C778" s="34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2">
      <c r="A779" s="2"/>
      <c r="B779" s="33"/>
      <c r="C779" s="34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2">
      <c r="A780" s="2"/>
      <c r="B780" s="33"/>
      <c r="C780" s="34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2">
      <c r="A781" s="2"/>
      <c r="B781" s="33"/>
      <c r="C781" s="34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2">
      <c r="A782" s="2"/>
      <c r="B782" s="33"/>
      <c r="C782" s="34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2">
      <c r="A783" s="2"/>
      <c r="B783" s="33"/>
      <c r="C783" s="34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2">
      <c r="A784" s="2"/>
      <c r="B784" s="33"/>
      <c r="C784" s="34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2">
      <c r="A785" s="2"/>
      <c r="B785" s="33"/>
      <c r="C785" s="34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2">
      <c r="A786" s="2"/>
      <c r="B786" s="33"/>
      <c r="C786" s="34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2">
      <c r="A787" s="2"/>
      <c r="B787" s="33"/>
      <c r="C787" s="34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2">
      <c r="A788" s="2"/>
      <c r="B788" s="33"/>
      <c r="C788" s="34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2">
      <c r="A789" s="2"/>
      <c r="B789" s="33"/>
      <c r="C789" s="34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2">
      <c r="A790" s="2"/>
      <c r="B790" s="33"/>
      <c r="C790" s="34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2">
      <c r="A791" s="2"/>
      <c r="B791" s="33"/>
      <c r="C791" s="34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2">
      <c r="A792" s="2"/>
      <c r="B792" s="33"/>
      <c r="C792" s="34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2">
      <c r="A793" s="2"/>
      <c r="B793" s="33"/>
      <c r="C793" s="34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2">
      <c r="A794" s="2"/>
      <c r="B794" s="33"/>
      <c r="C794" s="34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2">
      <c r="A795" s="2"/>
      <c r="B795" s="33"/>
      <c r="C795" s="34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2">
      <c r="A796" s="2"/>
      <c r="B796" s="33"/>
      <c r="C796" s="34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2">
      <c r="A797" s="2"/>
      <c r="B797" s="33"/>
      <c r="C797" s="34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2">
      <c r="A798" s="2"/>
      <c r="B798" s="33"/>
      <c r="C798" s="34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2">
      <c r="A799" s="2"/>
      <c r="B799" s="33"/>
      <c r="C799" s="34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2">
      <c r="A800" s="2"/>
      <c r="B800" s="33"/>
      <c r="C800" s="34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2">
      <c r="A801" s="2"/>
      <c r="B801" s="33"/>
      <c r="C801" s="34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2">
      <c r="A802" s="2"/>
      <c r="B802" s="33"/>
      <c r="C802" s="34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2">
      <c r="A803" s="2"/>
      <c r="B803" s="33"/>
      <c r="C803" s="34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2">
      <c r="A804" s="2"/>
      <c r="B804" s="33"/>
      <c r="C804" s="34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2">
      <c r="A805" s="2"/>
      <c r="B805" s="33"/>
      <c r="C805" s="34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2">
      <c r="A806" s="2"/>
      <c r="B806" s="33"/>
      <c r="C806" s="34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2">
      <c r="A807" s="2"/>
      <c r="B807" s="33"/>
      <c r="C807" s="34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2">
      <c r="A808" s="2"/>
      <c r="B808" s="33"/>
      <c r="C808" s="34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2">
      <c r="A809" s="2"/>
      <c r="B809" s="33"/>
      <c r="C809" s="34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2">
      <c r="A810" s="2"/>
      <c r="B810" s="33"/>
      <c r="C810" s="34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2">
      <c r="A811" s="2"/>
      <c r="B811" s="33"/>
      <c r="C811" s="34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2">
      <c r="A812" s="2"/>
      <c r="B812" s="33"/>
      <c r="C812" s="34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2">
      <c r="A813" s="2"/>
      <c r="B813" s="33"/>
      <c r="C813" s="34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2">
      <c r="A814" s="2"/>
      <c r="B814" s="33"/>
      <c r="C814" s="34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2">
      <c r="A815" s="2"/>
      <c r="B815" s="33"/>
      <c r="C815" s="34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2">
      <c r="A816" s="2"/>
      <c r="B816" s="33"/>
      <c r="C816" s="34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2">
      <c r="A817" s="2"/>
      <c r="B817" s="33"/>
      <c r="C817" s="34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2">
      <c r="A818" s="2"/>
      <c r="B818" s="33"/>
      <c r="C818" s="34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2">
      <c r="A819" s="2"/>
      <c r="B819" s="33"/>
      <c r="C819" s="34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2">
      <c r="A820" s="2"/>
      <c r="B820" s="33"/>
      <c r="C820" s="34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2">
      <c r="A821" s="2"/>
      <c r="B821" s="33"/>
      <c r="C821" s="34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2">
      <c r="A822" s="2"/>
      <c r="B822" s="33"/>
      <c r="C822" s="34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2">
      <c r="A823" s="2"/>
      <c r="B823" s="33"/>
      <c r="C823" s="34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2">
      <c r="A824" s="2"/>
      <c r="B824" s="33"/>
      <c r="C824" s="34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2">
      <c r="A825" s="2"/>
      <c r="B825" s="33"/>
      <c r="C825" s="34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2">
      <c r="A826" s="2"/>
      <c r="B826" s="33"/>
      <c r="C826" s="34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2">
      <c r="A827" s="2"/>
      <c r="B827" s="33"/>
      <c r="C827" s="34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2">
      <c r="A828" s="2"/>
      <c r="B828" s="33"/>
      <c r="C828" s="34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2">
      <c r="A829" s="2"/>
      <c r="B829" s="33"/>
      <c r="C829" s="34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2">
      <c r="A830" s="2"/>
      <c r="B830" s="33"/>
      <c r="C830" s="34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2">
      <c r="A831" s="2"/>
      <c r="B831" s="33"/>
      <c r="C831" s="34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2">
      <c r="A832" s="2"/>
      <c r="B832" s="33"/>
      <c r="C832" s="34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2">
      <c r="A833" s="2"/>
      <c r="B833" s="33"/>
      <c r="C833" s="34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2">
      <c r="A834" s="2"/>
      <c r="B834" s="33"/>
      <c r="C834" s="34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2">
      <c r="A835" s="2"/>
      <c r="B835" s="33"/>
      <c r="C835" s="34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2">
      <c r="A836" s="2"/>
      <c r="B836" s="33"/>
      <c r="C836" s="34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2">
      <c r="A837" s="2"/>
      <c r="B837" s="33"/>
      <c r="C837" s="34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2">
      <c r="A838" s="2"/>
      <c r="B838" s="33"/>
      <c r="C838" s="34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2">
      <c r="A839" s="2"/>
      <c r="B839" s="33"/>
      <c r="C839" s="34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2">
      <c r="A840" s="2"/>
      <c r="B840" s="33"/>
      <c r="C840" s="34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2">
      <c r="A841" s="2"/>
      <c r="B841" s="33"/>
      <c r="C841" s="34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2">
      <c r="A842" s="2"/>
      <c r="B842" s="33"/>
      <c r="C842" s="34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2">
      <c r="A843" s="2"/>
      <c r="B843" s="33"/>
      <c r="C843" s="34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2">
      <c r="A844" s="2"/>
      <c r="B844" s="33"/>
      <c r="C844" s="34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2">
      <c r="A845" s="2"/>
      <c r="B845" s="33"/>
      <c r="C845" s="34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2">
      <c r="A846" s="2"/>
      <c r="B846" s="33"/>
      <c r="C846" s="34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2">
      <c r="A847" s="2"/>
      <c r="B847" s="33"/>
      <c r="C847" s="34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2">
      <c r="A848" s="2"/>
      <c r="B848" s="33"/>
      <c r="C848" s="34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2">
      <c r="A849" s="2"/>
      <c r="B849" s="33"/>
      <c r="C849" s="34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2">
      <c r="A850" s="2"/>
      <c r="B850" s="33"/>
      <c r="C850" s="34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2">
      <c r="A851" s="2"/>
      <c r="B851" s="33"/>
      <c r="C851" s="34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2">
      <c r="A852" s="2"/>
      <c r="B852" s="33"/>
      <c r="C852" s="34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2">
      <c r="A853" s="2"/>
      <c r="B853" s="33"/>
      <c r="C853" s="34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2">
      <c r="A854" s="2"/>
      <c r="B854" s="33"/>
      <c r="C854" s="34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2">
      <c r="A855" s="2"/>
      <c r="B855" s="33"/>
      <c r="C855" s="34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2">
      <c r="A856" s="2"/>
      <c r="B856" s="33"/>
      <c r="C856" s="34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2">
      <c r="A857" s="2"/>
      <c r="B857" s="33"/>
      <c r="C857" s="34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2">
      <c r="A858" s="2"/>
      <c r="B858" s="33"/>
      <c r="C858" s="34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2">
      <c r="A859" s="2"/>
      <c r="B859" s="33"/>
      <c r="C859" s="34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2">
      <c r="A860" s="2"/>
      <c r="B860" s="33"/>
      <c r="C860" s="34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2">
      <c r="A861" s="2"/>
      <c r="B861" s="33"/>
      <c r="C861" s="34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2">
      <c r="A862" s="2"/>
      <c r="B862" s="33"/>
      <c r="C862" s="34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2">
      <c r="A863" s="2"/>
      <c r="B863" s="33"/>
      <c r="C863" s="34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2">
      <c r="A864" s="2"/>
      <c r="B864" s="33"/>
      <c r="C864" s="34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2">
      <c r="A865" s="2"/>
      <c r="B865" s="33"/>
      <c r="C865" s="34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2">
      <c r="A866" s="2"/>
      <c r="B866" s="33"/>
      <c r="C866" s="34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2">
      <c r="A867" s="2"/>
      <c r="B867" s="33"/>
      <c r="C867" s="34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2">
      <c r="A868" s="2"/>
      <c r="B868" s="33"/>
      <c r="C868" s="34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2">
      <c r="A869" s="2"/>
      <c r="B869" s="33"/>
      <c r="C869" s="34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2">
      <c r="A870" s="2"/>
      <c r="B870" s="33"/>
      <c r="C870" s="34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2">
      <c r="A871" s="2"/>
      <c r="B871" s="33"/>
      <c r="C871" s="34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2">
      <c r="A872" s="2"/>
      <c r="B872" s="33"/>
      <c r="C872" s="34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2">
      <c r="A873" s="2"/>
      <c r="B873" s="33"/>
      <c r="C873" s="34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2">
      <c r="A874" s="2"/>
      <c r="B874" s="33"/>
      <c r="C874" s="34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2">
      <c r="A875" s="2"/>
      <c r="B875" s="33"/>
      <c r="C875" s="34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2">
      <c r="A876" s="2"/>
      <c r="B876" s="33"/>
      <c r="C876" s="34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2">
      <c r="A877" s="2"/>
      <c r="B877" s="33"/>
      <c r="C877" s="34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2">
      <c r="A878" s="2"/>
      <c r="B878" s="33"/>
      <c r="C878" s="34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2">
      <c r="A879" s="2"/>
      <c r="B879" s="33"/>
      <c r="C879" s="34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2">
      <c r="A880" s="2"/>
      <c r="B880" s="33"/>
      <c r="C880" s="34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2">
      <c r="A881" s="2"/>
      <c r="B881" s="33"/>
      <c r="C881" s="34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2">
      <c r="A882" s="2"/>
      <c r="B882" s="33"/>
      <c r="C882" s="34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2">
      <c r="A883" s="2"/>
      <c r="B883" s="33"/>
      <c r="C883" s="34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2">
      <c r="A884" s="2"/>
      <c r="B884" s="33"/>
      <c r="C884" s="34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2">
      <c r="A885" s="2"/>
      <c r="B885" s="33"/>
      <c r="C885" s="34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2">
      <c r="A886" s="2"/>
      <c r="B886" s="33"/>
      <c r="C886" s="34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2">
      <c r="A887" s="2"/>
      <c r="B887" s="33"/>
      <c r="C887" s="34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2">
      <c r="A888" s="2"/>
      <c r="B888" s="33"/>
      <c r="C888" s="34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2">
      <c r="A889" s="2"/>
      <c r="B889" s="33"/>
      <c r="C889" s="34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2">
      <c r="A890" s="2"/>
      <c r="B890" s="33"/>
      <c r="C890" s="34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2">
      <c r="A891" s="2"/>
      <c r="B891" s="33"/>
      <c r="C891" s="34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2">
      <c r="A892" s="2"/>
      <c r="B892" s="33"/>
      <c r="C892" s="34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2">
      <c r="A893" s="2"/>
      <c r="B893" s="33"/>
      <c r="C893" s="34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2">
      <c r="A894" s="2"/>
      <c r="B894" s="33"/>
      <c r="C894" s="34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2">
      <c r="A895" s="2"/>
      <c r="B895" s="33"/>
      <c r="C895" s="34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2">
      <c r="A896" s="2"/>
      <c r="B896" s="33"/>
      <c r="C896" s="34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2">
      <c r="A897" s="2"/>
      <c r="B897" s="33"/>
      <c r="C897" s="34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2">
      <c r="A898" s="2"/>
      <c r="B898" s="33"/>
      <c r="C898" s="34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2">
      <c r="A899" s="2"/>
      <c r="B899" s="33"/>
      <c r="C899" s="34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2">
      <c r="A900" s="2"/>
      <c r="B900" s="33"/>
      <c r="C900" s="34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2">
      <c r="A901" s="2"/>
      <c r="B901" s="33"/>
      <c r="C901" s="34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2">
      <c r="A902" s="2"/>
      <c r="B902" s="33"/>
      <c r="C902" s="34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2">
      <c r="A903" s="2"/>
      <c r="B903" s="33"/>
      <c r="C903" s="34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2">
      <c r="A904" s="2"/>
      <c r="B904" s="33"/>
      <c r="C904" s="34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2">
      <c r="A905" s="2"/>
      <c r="B905" s="33"/>
      <c r="C905" s="34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2">
      <c r="A906" s="2"/>
      <c r="B906" s="33"/>
      <c r="C906" s="34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2">
      <c r="A907" s="2"/>
      <c r="B907" s="33"/>
      <c r="C907" s="34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2">
      <c r="A908" s="2"/>
      <c r="B908" s="33"/>
      <c r="C908" s="34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2">
      <c r="A909" s="2"/>
      <c r="B909" s="33"/>
      <c r="C909" s="34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2">
      <c r="A910" s="2"/>
      <c r="B910" s="33"/>
      <c r="C910" s="34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2">
      <c r="A911" s="2"/>
      <c r="B911" s="33"/>
      <c r="C911" s="34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2">
      <c r="A912" s="2"/>
      <c r="B912" s="33"/>
      <c r="C912" s="34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2">
      <c r="A913" s="2"/>
      <c r="B913" s="33"/>
      <c r="C913" s="34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2">
      <c r="A914" s="2"/>
      <c r="B914" s="33"/>
      <c r="C914" s="34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2">
      <c r="A915" s="2"/>
      <c r="B915" s="33"/>
      <c r="C915" s="34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2">
      <c r="A916" s="2"/>
      <c r="B916" s="33"/>
      <c r="C916" s="34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2">
      <c r="A917" s="2"/>
      <c r="B917" s="33"/>
      <c r="C917" s="34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2">
      <c r="A918" s="2"/>
      <c r="B918" s="33"/>
      <c r="C918" s="34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2">
      <c r="A919" s="2"/>
      <c r="B919" s="33"/>
      <c r="C919" s="34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2">
      <c r="A920" s="2"/>
      <c r="B920" s="33"/>
      <c r="C920" s="34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2">
      <c r="A921" s="2"/>
      <c r="B921" s="33"/>
      <c r="C921" s="34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2">
      <c r="A922" s="2"/>
      <c r="B922" s="33"/>
      <c r="C922" s="34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2">
      <c r="A923" s="2"/>
      <c r="B923" s="33"/>
      <c r="C923" s="34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2">
      <c r="A924" s="2"/>
      <c r="B924" s="33"/>
      <c r="C924" s="34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2">
      <c r="A925" s="2"/>
      <c r="B925" s="33"/>
      <c r="C925" s="34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2">
      <c r="A926" s="2"/>
      <c r="B926" s="33"/>
      <c r="C926" s="34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2">
      <c r="A927" s="2"/>
      <c r="B927" s="33"/>
      <c r="C927" s="34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2">
      <c r="A928" s="2"/>
      <c r="B928" s="33"/>
      <c r="C928" s="34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2">
      <c r="A929" s="2"/>
      <c r="B929" s="33"/>
      <c r="C929" s="34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2">
      <c r="A930" s="2"/>
      <c r="B930" s="33"/>
      <c r="C930" s="34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2">
      <c r="A931" s="2"/>
      <c r="B931" s="33"/>
      <c r="C931" s="34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2">
      <c r="A932" s="2"/>
      <c r="B932" s="33"/>
      <c r="C932" s="34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2">
      <c r="A933" s="2"/>
      <c r="B933" s="33"/>
      <c r="C933" s="34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2">
      <c r="A934" s="2"/>
      <c r="B934" s="33"/>
      <c r="C934" s="34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2">
      <c r="A935" s="2"/>
      <c r="B935" s="33"/>
      <c r="C935" s="34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2">
      <c r="A936" s="2"/>
      <c r="B936" s="33"/>
      <c r="C936" s="34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2">
      <c r="A937" s="2"/>
      <c r="B937" s="33"/>
      <c r="C937" s="34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2">
      <c r="A938" s="2"/>
      <c r="B938" s="33"/>
      <c r="C938" s="34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2">
      <c r="A939" s="2"/>
      <c r="B939" s="33"/>
      <c r="C939" s="34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2">
      <c r="A940" s="2"/>
      <c r="B940" s="33"/>
      <c r="C940" s="34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2">
      <c r="A941" s="2"/>
      <c r="B941" s="33"/>
      <c r="C941" s="34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2">
      <c r="A942" s="2"/>
      <c r="B942" s="33"/>
      <c r="C942" s="34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2">
      <c r="A943" s="2"/>
      <c r="B943" s="33"/>
      <c r="C943" s="34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2">
      <c r="A944" s="2"/>
      <c r="B944" s="33"/>
      <c r="C944" s="34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2">
      <c r="A945" s="2"/>
      <c r="B945" s="33"/>
      <c r="C945" s="34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2">
      <c r="A946" s="2"/>
      <c r="B946" s="33"/>
      <c r="C946" s="34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2">
      <c r="A947" s="2"/>
      <c r="B947" s="33"/>
      <c r="C947" s="34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2">
      <c r="A948" s="2"/>
      <c r="B948" s="33"/>
      <c r="C948" s="34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2">
      <c r="A949" s="2"/>
      <c r="B949" s="33"/>
      <c r="C949" s="34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2">
      <c r="A950" s="2"/>
      <c r="B950" s="33"/>
      <c r="C950" s="34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2">
      <c r="A951" s="2"/>
      <c r="B951" s="33"/>
      <c r="C951" s="34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2">
      <c r="A952" s="2"/>
      <c r="B952" s="33"/>
      <c r="C952" s="34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2">
      <c r="A953" s="2"/>
      <c r="B953" s="33"/>
      <c r="C953" s="34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2">
      <c r="A954" s="2"/>
      <c r="B954" s="33"/>
      <c r="C954" s="34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2">
      <c r="A955" s="2"/>
      <c r="B955" s="33"/>
      <c r="C955" s="34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2">
      <c r="A956" s="2"/>
      <c r="B956" s="33"/>
      <c r="C956" s="34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2">
      <c r="A957" s="2"/>
      <c r="B957" s="33"/>
      <c r="C957" s="34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2">
      <c r="A958" s="2"/>
      <c r="B958" s="33"/>
      <c r="C958" s="34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2">
      <c r="A959" s="2"/>
      <c r="B959" s="33"/>
      <c r="C959" s="34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2">
      <c r="A960" s="2"/>
      <c r="B960" s="33"/>
      <c r="C960" s="34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2">
      <c r="A961" s="2"/>
      <c r="B961" s="33"/>
      <c r="C961" s="34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2">
      <c r="A962" s="2"/>
      <c r="B962" s="33"/>
      <c r="C962" s="34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2">
      <c r="A963" s="2"/>
      <c r="B963" s="33"/>
      <c r="C963" s="34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2">
      <c r="A964" s="2"/>
      <c r="B964" s="33"/>
      <c r="C964" s="34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2">
      <c r="A965" s="2"/>
      <c r="B965" s="33"/>
      <c r="C965" s="34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2">
      <c r="A966" s="2"/>
      <c r="B966" s="33"/>
      <c r="C966" s="34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2">
      <c r="A967" s="2"/>
      <c r="B967" s="33"/>
      <c r="C967" s="34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2">
      <c r="A968" s="2"/>
      <c r="B968" s="33"/>
      <c r="C968" s="34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2">
      <c r="A969" s="2"/>
      <c r="B969" s="33"/>
      <c r="C969" s="34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2">
      <c r="A970" s="2"/>
      <c r="B970" s="33"/>
      <c r="C970" s="34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2">
      <c r="A971" s="2"/>
      <c r="B971" s="33"/>
      <c r="C971" s="34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2">
      <c r="A972" s="2"/>
      <c r="B972" s="33"/>
      <c r="C972" s="34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2">
      <c r="A973" s="2"/>
      <c r="B973" s="33"/>
      <c r="C973" s="34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2">
      <c r="A974" s="2"/>
      <c r="B974" s="33"/>
      <c r="C974" s="34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2">
      <c r="A975" s="2"/>
      <c r="B975" s="33"/>
      <c r="C975" s="34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2">
      <c r="A976" s="2"/>
      <c r="B976" s="33"/>
      <c r="C976" s="34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2">
      <c r="A977" s="2"/>
      <c r="B977" s="33"/>
      <c r="C977" s="34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2">
      <c r="A978" s="2"/>
      <c r="B978" s="33"/>
      <c r="C978" s="34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2">
      <c r="A979" s="2"/>
      <c r="B979" s="33"/>
      <c r="C979" s="34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2">
      <c r="A980" s="2"/>
      <c r="B980" s="33"/>
      <c r="C980" s="34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2">
      <c r="A981" s="2"/>
      <c r="B981" s="33"/>
      <c r="C981" s="34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2">
      <c r="A982" s="2"/>
      <c r="B982" s="33"/>
      <c r="C982" s="34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2">
      <c r="A983" s="2"/>
      <c r="B983" s="33"/>
      <c r="C983" s="34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2">
      <c r="A984" s="2"/>
      <c r="B984" s="33"/>
      <c r="C984" s="34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2">
      <c r="A985" s="2"/>
      <c r="B985" s="33"/>
      <c r="C985" s="34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2">
      <c r="A986" s="2"/>
      <c r="B986" s="33"/>
      <c r="C986" s="34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2">
      <c r="A987" s="2"/>
      <c r="B987" s="33"/>
      <c r="C987" s="34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2">
      <c r="A988" s="2"/>
      <c r="B988" s="33"/>
      <c r="C988" s="34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2">
      <c r="A989" s="2"/>
      <c r="B989" s="33"/>
      <c r="C989" s="34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2">
      <c r="A990" s="2"/>
      <c r="B990" s="33"/>
      <c r="C990" s="34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2">
      <c r="A991" s="2"/>
      <c r="B991" s="33"/>
      <c r="C991" s="34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2">
      <c r="A992" s="2"/>
      <c r="B992" s="33"/>
      <c r="C992" s="34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2">
      <c r="A993" s="2"/>
      <c r="B993" s="33"/>
      <c r="C993" s="34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2">
      <c r="A994" s="2"/>
      <c r="B994" s="33"/>
      <c r="C994" s="34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2">
      <c r="A995" s="2"/>
      <c r="B995" s="33"/>
      <c r="C995" s="34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2">
      <c r="A996" s="2"/>
      <c r="B996" s="33"/>
      <c r="C996" s="34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2">
      <c r="A997" s="2"/>
      <c r="B997" s="33"/>
      <c r="C997" s="34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2">
      <c r="A998" s="2"/>
      <c r="B998" s="33"/>
      <c r="C998" s="34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2">
      <c r="A999" s="2"/>
      <c r="B999" s="33"/>
      <c r="C999" s="34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2">
      <c r="A1000" s="2"/>
      <c r="B1000" s="33"/>
      <c r="C1000" s="34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.5" customHeight="1" x14ac:dyDescent="0.2">
      <c r="A1001" s="2"/>
      <c r="B1001" s="33"/>
      <c r="C1001" s="34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3.5" customHeight="1" x14ac:dyDescent="0.2">
      <c r="A1002" s="2"/>
      <c r="B1002" s="33"/>
      <c r="C1002" s="34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3.5" customHeight="1" x14ac:dyDescent="0.2">
      <c r="A1003" s="2"/>
      <c r="B1003" s="33"/>
      <c r="C1003" s="34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3.5" customHeight="1" x14ac:dyDescent="0.2">
      <c r="A1004" s="2"/>
      <c r="B1004" s="33"/>
      <c r="C1004" s="34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3.5" customHeight="1" x14ac:dyDescent="0.2">
      <c r="A1005" s="2"/>
      <c r="B1005" s="33"/>
      <c r="C1005" s="34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3.5" customHeight="1" x14ac:dyDescent="0.2">
      <c r="A1006" s="2"/>
      <c r="B1006" s="33"/>
      <c r="C1006" s="34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3.5" customHeight="1" x14ac:dyDescent="0.2">
      <c r="A1007" s="2"/>
      <c r="B1007" s="33"/>
      <c r="C1007" s="34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3.5" customHeight="1" x14ac:dyDescent="0.2">
      <c r="A1008" s="2"/>
      <c r="B1008" s="33"/>
      <c r="C1008" s="34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</sheetData>
  <mergeCells count="30">
    <mergeCell ref="A20:B20"/>
    <mergeCell ref="A21:B21"/>
    <mergeCell ref="A38:B38"/>
    <mergeCell ref="A39:B39"/>
    <mergeCell ref="A40:B40"/>
    <mergeCell ref="A24:B24"/>
    <mergeCell ref="A25:B25"/>
    <mergeCell ref="A26:B26"/>
    <mergeCell ref="A27:B27"/>
    <mergeCell ref="A28:B28"/>
    <mergeCell ref="A31:B31"/>
    <mergeCell ref="A29:B29"/>
    <mergeCell ref="A36:B36"/>
    <mergeCell ref="A37:B37"/>
    <mergeCell ref="A12:B12"/>
    <mergeCell ref="A13:B13"/>
    <mergeCell ref="A14:B14"/>
    <mergeCell ref="A41:B41"/>
    <mergeCell ref="A19:B19"/>
    <mergeCell ref="A18:B18"/>
    <mergeCell ref="A22:B22"/>
    <mergeCell ref="A23:B23"/>
    <mergeCell ref="A30:B30"/>
    <mergeCell ref="A33:B33"/>
    <mergeCell ref="A32:B32"/>
    <mergeCell ref="A34:B34"/>
    <mergeCell ref="A35:B35"/>
    <mergeCell ref="A15:B15"/>
    <mergeCell ref="A16:B16"/>
    <mergeCell ref="A17:B17"/>
  </mergeCells>
  <pageMargins left="0.5" right="0.5" top="0.5" bottom="0.5" header="0" footer="0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Griffith</dc:creator>
  <cp:lastModifiedBy>Becca Nash</cp:lastModifiedBy>
  <cp:lastPrinted>2019-05-06T19:12:07Z</cp:lastPrinted>
  <dcterms:created xsi:type="dcterms:W3CDTF">2019-04-19T19:03:52Z</dcterms:created>
  <dcterms:modified xsi:type="dcterms:W3CDTF">2019-05-13T22:07:54Z</dcterms:modified>
</cp:coreProperties>
</file>