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B15" i="1"/>
  <c r="B16" i="1" l="1"/>
  <c r="B18" i="1" l="1"/>
  <c r="B17" i="1"/>
  <c r="B14" i="1"/>
  <c r="E45" i="1"/>
  <c r="E44" i="1"/>
  <c r="E43" i="1"/>
  <c r="C40" i="1"/>
  <c r="E21" i="1"/>
  <c r="E40" i="1"/>
</calcChain>
</file>

<file path=xl/sharedStrings.xml><?xml version="1.0" encoding="utf-8"?>
<sst xmlns="http://schemas.openxmlformats.org/spreadsheetml/2006/main" count="52" uniqueCount="49">
  <si>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</si>
  <si>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</si>
  <si>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</si>
  <si>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</si>
  <si>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</si>
  <si>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</si>
  <si>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</si>
  <si>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</si>
  <si>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</si>
  <si>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</si>
  <si>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</si>
  <si>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</si>
  <si>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</si>
  <si>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</si>
  <si>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</si>
  <si>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</si>
  <si>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</si>
  <si>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</si>
  <si>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</si>
  <si>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</si>
  <si>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</si>
  <si>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</si>
  <si>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</si>
  <si>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</si>
  <si>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</si>
  <si>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</si>
  <si>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</si>
  <si>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</si>
  <si>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</si>
  <si>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Peter Kang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</si>
  <si>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Predicting Contaminant Transport in Fractured Aquifers</t>
    </r>
  </si>
  <si>
    <t>Organization: University of Minnesota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</si>
  <si>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36 months, June 30, 2023</t>
    </r>
  </si>
  <si>
    <t>*(3 blank liners $6000; 1 MLS liner $10,000; 3 well caps $1500; extraction equip $4500)</t>
  </si>
  <si>
    <t>Flexible borehole liners and related equipment* (for tracer experiments)</t>
  </si>
  <si>
    <t>Understanding Bedrock Fracture Flow to Improve Groundwater Quality (PI: A. Runkel): M.L. 2016, Subd. 04g (complete June 2019)</t>
  </si>
  <si>
    <r>
      <t xml:space="preserve">In kind:  </t>
    </r>
    <r>
      <rPr>
        <sz val="11"/>
        <rFont val="Calibri"/>
        <family val="2"/>
        <scheme val="minor"/>
      </rPr>
      <t>Unrecovered F&amp;A calculated at 54%</t>
    </r>
  </si>
  <si>
    <t>Technical support from Dr. Jessica Meyer at the University of Iowa. Dr. Meyer is a leading expert in fractured aquifer characterization and tracer tests. Dr. Meyer will help conducting and interpreting tracer tests.</t>
  </si>
  <si>
    <t>Cost for a double packer and sensors</t>
  </si>
  <si>
    <t>Cost for additional monitoring points</t>
  </si>
  <si>
    <t>in-state (multiple field trips to visit contaminated field sites), per UMN policy</t>
  </si>
  <si>
    <t>PI Kang will invest his research start up fund to this project</t>
  </si>
  <si>
    <t>Today's Date:  4/8/2019</t>
  </si>
  <si>
    <t>Project Budget: $350,664</t>
  </si>
  <si>
    <t>Dr. Peter K. Kang, PI (75% salary, 25% benefits), 4% FTE</t>
  </si>
  <si>
    <t>Dr. Anthony Runkel (78% salary, 22% benefits), 12% FTE, Co-Investigator</t>
  </si>
  <si>
    <t>Scott Alexander, (78% salary, 22% benefits), 15% FTE</t>
  </si>
  <si>
    <t>Dr. Seonkyoo Yoon, postdoctoral associate (81% salary, 19% benefits), 25% FTE</t>
  </si>
  <si>
    <t>1 Graduate Students (57% salary, 43% benefits), 50%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</si>
</sst>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6" fontId="8" fillId="0" borderId="3" xfId="0" applyNumberFormat="1" applyFont="1" applyBorder="1" applyAlignment="1">
      <alignment vertical="top" wrapText="1"/>
    </xf>
    <xf numFmtId="6" fontId="9" fillId="0" borderId="3" xfId="0" applyNumberFormat="1" applyFont="1" applyBorder="1" applyAlignment="1">
      <alignment vertical="top" wrapText="1"/>
    </xf>
    <xf numFmtId="6" fontId="10" fillId="0" borderId="3" xfId="0" applyNumberFormat="1" applyFont="1" applyBorder="1" applyAlignment="1">
      <alignment vertical="top" wrapText="1"/>
    </xf>
    <xf numFmtId="164" fontId="3" fillId="0" borderId="14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wrapText="1"/>
    </xf>
    <xf numFmtId="6" fontId="8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6" fontId="9" fillId="0" borderId="0" xfId="0" applyNumberFormat="1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6" fontId="10" fillId="0" borderId="0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2"/>
  <sheetViews>
    <sheetView tabSelected="1" view="pageBreakPreview" topLeftCell="A13" zoomScaleNormal="100" zoomScaleSheetLayoutView="100" zoomScalePageLayoutView="70" workbookViewId="0">
      <selection activeCell="A28" sqref="A28:XFD33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">
      <c r="A6" s="5" t="s">
        <v>30</v>
      </c>
      <c r="B6" s="6"/>
      <c r="C6" s="6"/>
    </row>
    <row r="7" spans="1:19" s="5" customFormat="1" ht="16.350000000000001" customHeight="1" x14ac:dyDescent="0.2">
      <c r="A7" s="5" t="s">
        <v>31</v>
      </c>
      <c r="B7" s="6"/>
      <c r="C7" s="6"/>
    </row>
    <row r="8" spans="1:19" s="5" customFormat="1" ht="16.350000000000001" customHeight="1" x14ac:dyDescent="0.2">
      <c r="A8" s="9" t="s">
        <v>43</v>
      </c>
      <c r="B8" s="46"/>
      <c r="C8" s="47"/>
    </row>
    <row r="9" spans="1:19" s="3" customFormat="1" ht="16.350000000000001" customHeight="1" x14ac:dyDescent="0.2">
      <c r="A9" s="5" t="s">
        <v>32</v>
      </c>
      <c r="B9" s="48"/>
      <c r="C9" s="49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42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0" t="s">
        <v>1</v>
      </c>
      <c r="B12" s="51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52" t="s">
        <v>4</v>
      </c>
      <c r="B13" s="53"/>
      <c r="C13" s="14">
        <v>295795</v>
      </c>
      <c r="D13" s="32"/>
      <c r="E13" s="32">
        <f>295795</f>
        <v>295795</v>
      </c>
      <c r="F13" s="8"/>
      <c r="G13" s="8"/>
      <c r="H13" s="8"/>
      <c r="I13" s="8"/>
      <c r="J13" s="8"/>
      <c r="K13" s="8"/>
      <c r="L13" s="8"/>
      <c r="M13" s="2"/>
    </row>
    <row r="14" spans="1:19" x14ac:dyDescent="0.2">
      <c r="A14" s="36" t="s">
        <v>44</v>
      </c>
      <c r="B14" s="39">
        <f>6212+6399+6590</f>
        <v>19201</v>
      </c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15" customHeight="1" x14ac:dyDescent="0.2">
      <c r="A15" s="38" t="s">
        <v>45</v>
      </c>
      <c r="B15" s="41">
        <f>(7033+7243+7460)*2+3</f>
        <v>43475</v>
      </c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ht="15" customHeight="1" x14ac:dyDescent="0.2">
      <c r="A16" s="37" t="s">
        <v>46</v>
      </c>
      <c r="B16" s="40">
        <f>11748+12100+12464</f>
        <v>36312</v>
      </c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47</v>
      </c>
      <c r="B17" s="39">
        <f>17142+17656+18186</f>
        <v>52984</v>
      </c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ht="15" customHeight="1" x14ac:dyDescent="0.2">
      <c r="A18" s="36" t="s">
        <v>48</v>
      </c>
      <c r="B18" s="39">
        <f>47002+47932+48889</f>
        <v>143823</v>
      </c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52" t="s">
        <v>5</v>
      </c>
      <c r="B19" s="53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49.5" customHeight="1" x14ac:dyDescent="0.2">
      <c r="A20" s="54" t="s">
        <v>37</v>
      </c>
      <c r="B20" s="55"/>
      <c r="C20" s="14">
        <v>19869</v>
      </c>
      <c r="D20" s="14"/>
      <c r="E20" s="14">
        <v>19869</v>
      </c>
    </row>
    <row r="21" spans="1:13" ht="14.25" customHeight="1" x14ac:dyDescent="0.2">
      <c r="A21" s="56" t="s">
        <v>6</v>
      </c>
      <c r="B21" s="57"/>
      <c r="C21" s="14">
        <v>32000</v>
      </c>
      <c r="D21" s="14"/>
      <c r="E21" s="14">
        <f t="shared" ref="E21" si="0">C21-D21</f>
        <v>32000</v>
      </c>
    </row>
    <row r="22" spans="1:13" x14ac:dyDescent="0.2">
      <c r="A22" s="36" t="s">
        <v>34</v>
      </c>
      <c r="B22" s="39">
        <v>22000</v>
      </c>
      <c r="C22" s="42"/>
      <c r="D22" s="14"/>
      <c r="E22" s="14"/>
    </row>
    <row r="23" spans="1:13" ht="25.5" x14ac:dyDescent="0.2">
      <c r="A23" s="36" t="s">
        <v>33</v>
      </c>
      <c r="B23" s="36"/>
      <c r="C23" s="42"/>
      <c r="D23" s="14"/>
      <c r="E23" s="14"/>
    </row>
    <row r="24" spans="1:13" x14ac:dyDescent="0.2">
      <c r="A24" s="43" t="s">
        <v>38</v>
      </c>
      <c r="B24" s="44">
        <v>6000</v>
      </c>
      <c r="C24" s="42"/>
      <c r="D24" s="14"/>
      <c r="E24" s="14"/>
    </row>
    <row r="25" spans="1:13" x14ac:dyDescent="0.2">
      <c r="A25" s="43" t="s">
        <v>39</v>
      </c>
      <c r="B25" s="44">
        <v>4000</v>
      </c>
      <c r="C25" s="42"/>
      <c r="D25" s="14"/>
      <c r="E25" s="14"/>
    </row>
    <row r="26" spans="1:13" x14ac:dyDescent="0.2">
      <c r="A26" s="52" t="s">
        <v>12</v>
      </c>
      <c r="B26" s="53"/>
      <c r="C26" s="14"/>
      <c r="D26" s="14"/>
      <c r="E26" s="14"/>
    </row>
    <row r="27" spans="1:13" x14ac:dyDescent="0.2">
      <c r="A27" s="52"/>
      <c r="B27" s="53"/>
      <c r="C27" s="14"/>
      <c r="D27" s="14"/>
      <c r="E27" s="14"/>
      <c r="F27" s="7"/>
      <c r="G27" s="7"/>
      <c r="H27" s="7"/>
      <c r="I27" s="7"/>
      <c r="J27" s="7"/>
      <c r="K27" s="7"/>
      <c r="L27" s="7"/>
      <c r="M27" s="7"/>
    </row>
    <row r="28" spans="1:13" hidden="1" x14ac:dyDescent="0.2">
      <c r="A28" s="52" t="s">
        <v>13</v>
      </c>
      <c r="B28" s="53"/>
      <c r="C28" s="15"/>
      <c r="D28" s="14"/>
      <c r="E28" s="14"/>
    </row>
    <row r="29" spans="1:13" hidden="1" x14ac:dyDescent="0.2">
      <c r="A29" s="58"/>
      <c r="B29" s="59"/>
      <c r="C29" s="15"/>
      <c r="D29" s="14"/>
      <c r="E29" s="14"/>
    </row>
    <row r="30" spans="1:13" s="2" customFormat="1" hidden="1" x14ac:dyDescent="0.2">
      <c r="A30" s="52" t="s">
        <v>14</v>
      </c>
      <c r="B30" s="53"/>
      <c r="C30" s="15"/>
      <c r="D30" s="14"/>
      <c r="E30" s="14"/>
    </row>
    <row r="31" spans="1:13" s="2" customFormat="1" hidden="1" x14ac:dyDescent="0.2">
      <c r="A31" s="58"/>
      <c r="B31" s="59"/>
      <c r="C31" s="15"/>
      <c r="D31" s="14"/>
      <c r="E31" s="14"/>
    </row>
    <row r="32" spans="1:13" s="2" customFormat="1" hidden="1" x14ac:dyDescent="0.2">
      <c r="A32" s="52" t="s">
        <v>15</v>
      </c>
      <c r="B32" s="53"/>
      <c r="C32" s="15"/>
      <c r="D32" s="14"/>
      <c r="E32" s="14"/>
    </row>
    <row r="33" spans="1:5" s="2" customFormat="1" hidden="1" x14ac:dyDescent="0.2">
      <c r="A33" s="58"/>
      <c r="B33" s="59"/>
      <c r="C33" s="15"/>
      <c r="D33" s="14"/>
      <c r="E33" s="14"/>
    </row>
    <row r="34" spans="1:5" s="2" customFormat="1" x14ac:dyDescent="0.2">
      <c r="A34" s="52" t="s">
        <v>16</v>
      </c>
      <c r="B34" s="53"/>
      <c r="C34" s="15"/>
      <c r="D34" s="14"/>
      <c r="E34" s="14"/>
    </row>
    <row r="35" spans="1:5" s="2" customFormat="1" ht="15" customHeight="1" x14ac:dyDescent="0.2">
      <c r="A35" s="58"/>
      <c r="B35" s="59"/>
      <c r="C35" s="15"/>
      <c r="D35" s="14"/>
      <c r="E35" s="14"/>
    </row>
    <row r="36" spans="1:5" s="2" customFormat="1" x14ac:dyDescent="0.2">
      <c r="A36" s="52" t="s">
        <v>7</v>
      </c>
      <c r="B36" s="53"/>
      <c r="C36" s="15"/>
      <c r="D36" s="14"/>
      <c r="E36" s="14"/>
    </row>
    <row r="37" spans="1:5" s="2" customFormat="1" x14ac:dyDescent="0.2">
      <c r="A37" s="54" t="s">
        <v>40</v>
      </c>
      <c r="B37" s="53"/>
      <c r="C37" s="15">
        <v>3000</v>
      </c>
      <c r="D37" s="14"/>
      <c r="E37" s="14">
        <v>3000</v>
      </c>
    </row>
    <row r="38" spans="1:5" s="2" customFormat="1" x14ac:dyDescent="0.2">
      <c r="A38" s="52" t="s">
        <v>17</v>
      </c>
      <c r="B38" s="53"/>
      <c r="C38" s="15"/>
      <c r="D38" s="14"/>
      <c r="E38" s="14"/>
    </row>
    <row r="39" spans="1:5" s="2" customFormat="1" ht="15.75" thickBot="1" x14ac:dyDescent="0.25">
      <c r="A39" s="60"/>
      <c r="B39" s="61"/>
      <c r="C39" s="16"/>
      <c r="D39" s="16"/>
      <c r="E39" s="16"/>
    </row>
    <row r="40" spans="1:5" s="2" customFormat="1" ht="15.75" thickTop="1" x14ac:dyDescent="0.2">
      <c r="A40" s="62" t="s">
        <v>0</v>
      </c>
      <c r="B40" s="63"/>
      <c r="C40" s="17">
        <f>SUM(C13:C39)</f>
        <v>350664</v>
      </c>
      <c r="D40" s="17"/>
      <c r="E40" s="17">
        <f>SUM(E13:E39)</f>
        <v>350664</v>
      </c>
    </row>
    <row r="41" spans="1:5" s="2" customFormat="1" x14ac:dyDescent="0.2">
      <c r="B41" s="21"/>
      <c r="C41" s="21"/>
      <c r="D41" s="21"/>
      <c r="E41" s="21"/>
    </row>
    <row r="42" spans="1:5" s="2" customFormat="1" ht="30" x14ac:dyDescent="0.2">
      <c r="A42" s="29" t="s">
        <v>26</v>
      </c>
      <c r="B42" s="30" t="s">
        <v>18</v>
      </c>
      <c r="C42" s="30" t="s">
        <v>20</v>
      </c>
      <c r="D42" s="30" t="s">
        <v>21</v>
      </c>
      <c r="E42" s="30" t="s">
        <v>22</v>
      </c>
    </row>
    <row r="43" spans="1:5" s="2" customFormat="1" x14ac:dyDescent="0.25">
      <c r="A43" s="20" t="s">
        <v>23</v>
      </c>
      <c r="B43" s="18"/>
      <c r="C43" s="19">
        <v>0</v>
      </c>
      <c r="D43" s="19">
        <v>0</v>
      </c>
      <c r="E43" s="19">
        <f>C43-D43</f>
        <v>0</v>
      </c>
    </row>
    <row r="44" spans="1:5" s="2" customFormat="1" x14ac:dyDescent="0.25">
      <c r="A44" s="20" t="s">
        <v>24</v>
      </c>
      <c r="B44" s="18"/>
      <c r="C44" s="19">
        <v>0</v>
      </c>
      <c r="D44" s="19">
        <v>0</v>
      </c>
      <c r="E44" s="19">
        <f t="shared" ref="E44:E45" si="1">C44-D44</f>
        <v>0</v>
      </c>
    </row>
    <row r="45" spans="1:5" s="2" customFormat="1" x14ac:dyDescent="0.25">
      <c r="A45" s="20" t="s">
        <v>36</v>
      </c>
      <c r="B45" s="18"/>
      <c r="C45" s="19">
        <v>163454</v>
      </c>
      <c r="D45" s="19">
        <v>0</v>
      </c>
      <c r="E45" s="19">
        <f t="shared" si="1"/>
        <v>163454</v>
      </c>
    </row>
    <row r="46" spans="1:5" s="2" customFormat="1" x14ac:dyDescent="0.25">
      <c r="A46" s="13" t="s">
        <v>41</v>
      </c>
      <c r="B46" s="24"/>
      <c r="C46" s="19">
        <v>30000</v>
      </c>
      <c r="D46" s="24"/>
      <c r="E46" s="19">
        <v>30000</v>
      </c>
    </row>
    <row r="47" spans="1:5" s="2" customFormat="1" ht="45" x14ac:dyDescent="0.2">
      <c r="A47" s="31" t="s">
        <v>27</v>
      </c>
      <c r="B47" s="30" t="s">
        <v>19</v>
      </c>
      <c r="C47" s="30" t="s">
        <v>10</v>
      </c>
      <c r="D47" s="30" t="s">
        <v>21</v>
      </c>
      <c r="E47" s="30" t="s">
        <v>22</v>
      </c>
    </row>
    <row r="48" spans="1:5" s="2" customFormat="1" ht="30" x14ac:dyDescent="0.25">
      <c r="A48" s="45" t="s">
        <v>35</v>
      </c>
      <c r="B48" s="18"/>
      <c r="C48" s="19">
        <v>183000</v>
      </c>
      <c r="D48" s="19">
        <v>183000</v>
      </c>
      <c r="E48" s="19">
        <v>0</v>
      </c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pans="1:5" s="2" customFormat="1" x14ac:dyDescent="0.2"/>
    <row r="674" spans="1:5" s="2" customFormat="1" x14ac:dyDescent="0.2"/>
    <row r="675" spans="1:5" s="2" customFormat="1" x14ac:dyDescent="0.2"/>
    <row r="676" spans="1:5" s="2" customFormat="1" x14ac:dyDescent="0.2"/>
    <row r="677" spans="1:5" s="2" customFormat="1" x14ac:dyDescent="0.2"/>
    <row r="678" spans="1:5" s="2" customFormat="1" x14ac:dyDescent="0.2"/>
    <row r="679" spans="1:5" s="2" customFormat="1" x14ac:dyDescent="0.2"/>
    <row r="680" spans="1:5" s="2" customFormat="1" x14ac:dyDescent="0.2"/>
    <row r="681" spans="1:5" s="2" customFormat="1" x14ac:dyDescent="0.2"/>
    <row r="682" spans="1:5" s="2" customFormat="1" x14ac:dyDescent="0.2"/>
    <row r="683" spans="1:5" s="2" customFormat="1" x14ac:dyDescent="0.2"/>
    <row r="684" spans="1:5" x14ac:dyDescent="0.2">
      <c r="A684" s="2"/>
      <c r="B684" s="2"/>
      <c r="C684" s="2"/>
      <c r="D684" s="2"/>
      <c r="E684" s="2"/>
    </row>
    <row r="685" spans="1:5" x14ac:dyDescent="0.2">
      <c r="A685" s="2"/>
      <c r="B685" s="2"/>
      <c r="C685" s="2"/>
      <c r="D685" s="2"/>
      <c r="E685" s="2"/>
    </row>
    <row r="686" spans="1:5" x14ac:dyDescent="0.2">
      <c r="A686" s="2"/>
      <c r="B686" s="2"/>
      <c r="C686" s="2"/>
      <c r="D686" s="2"/>
      <c r="E686" s="2"/>
    </row>
    <row r="687" spans="1:5" x14ac:dyDescent="0.2">
      <c r="A687" s="2"/>
      <c r="B687" s="2"/>
      <c r="C687" s="2"/>
      <c r="D687" s="2"/>
      <c r="E687" s="2"/>
    </row>
    <row r="688" spans="1:5" x14ac:dyDescent="0.2">
      <c r="A688" s="2"/>
      <c r="B688" s="2"/>
      <c r="C688" s="2"/>
      <c r="D688" s="2"/>
      <c r="E688" s="2"/>
    </row>
    <row r="689" spans="1:5" x14ac:dyDescent="0.2">
      <c r="A689" s="2"/>
      <c r="B689" s="2"/>
      <c r="C689" s="2"/>
      <c r="D689" s="2"/>
      <c r="E689" s="2"/>
    </row>
    <row r="690" spans="1:5" x14ac:dyDescent="0.2">
      <c r="A690" s="2"/>
      <c r="B690" s="2"/>
      <c r="C690" s="2"/>
      <c r="D690" s="2"/>
      <c r="E690" s="2"/>
    </row>
    <row r="691" spans="1:5" x14ac:dyDescent="0.2">
      <c r="A691" s="2"/>
      <c r="B691" s="2"/>
      <c r="C691" s="2"/>
      <c r="D691" s="2"/>
      <c r="E691" s="2"/>
    </row>
    <row r="692" spans="1:5" x14ac:dyDescent="0.2">
      <c r="A692" s="2"/>
      <c r="B692" s="2"/>
      <c r="C692" s="2"/>
      <c r="D692" s="2"/>
      <c r="E692" s="2"/>
    </row>
  </sheetData>
  <mergeCells count="20">
    <mergeCell ref="A38:B38"/>
    <mergeCell ref="A39:B39"/>
    <mergeCell ref="A40:B40"/>
    <mergeCell ref="A34:B34"/>
    <mergeCell ref="A35:B35"/>
    <mergeCell ref="A36:B36"/>
    <mergeCell ref="A37:B37"/>
    <mergeCell ref="A29:B29"/>
    <mergeCell ref="A30:B30"/>
    <mergeCell ref="A31:B31"/>
    <mergeCell ref="A32:B32"/>
    <mergeCell ref="A33:B33"/>
    <mergeCell ref="A12:B12"/>
    <mergeCell ref="A13:B13"/>
    <mergeCell ref="A26:B26"/>
    <mergeCell ref="A27:B27"/>
    <mergeCell ref="A28:B28"/>
    <mergeCell ref="A19:B19"/>
    <mergeCell ref="A20:B20"/>
    <mergeCell ref="A21:B21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Becca Nash</cp:lastModifiedBy>
  <cp:lastPrinted>2019-05-10T16:21:22Z</cp:lastPrinted>
  <dcterms:created xsi:type="dcterms:W3CDTF">2001-02-08T10:40:59Z</dcterms:created>
  <dcterms:modified xsi:type="dcterms:W3CDTF">2019-05-10T16:21:30Z</dcterms:modified>
</cp:coreProperties>
</file>