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J:\ML2020\RFP\5 FINAL Proposals\"/>
    </mc:Choice>
  </mc:AlternateContent>
  <bookViews>
    <workbookView xWindow="72000" yWindow="6135" windowWidth="38400" windowHeight="18240"/>
  </bookViews>
  <sheets>
    <sheet name="Project Budget" sheetId="1" r:id="rId1"/>
  </sheets>
  <definedNames>
    <definedName name="_xlnm.Print_Area" localSheetId="0">'Project Budget'!$A$1:$E$61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52" i="1" l="1"/>
  <c r="E60" i="1"/>
  <c r="E57" i="1"/>
  <c r="E56" i="1"/>
  <c r="E47" i="1"/>
  <c r="E55" i="1"/>
  <c r="D52" i="1"/>
  <c r="E45" i="1"/>
  <c r="E43" i="1"/>
  <c r="E41" i="1"/>
  <c r="E39" i="1"/>
  <c r="E37" i="1"/>
  <c r="E34" i="1"/>
  <c r="E26" i="1"/>
  <c r="E24" i="1"/>
  <c r="E13" i="1"/>
  <c r="E52" i="1" s="1"/>
</calcChain>
</file>

<file path=xl/sharedStrings.xml><?xml version="1.0" encoding="utf-8"?>
<sst xmlns="http://schemas.openxmlformats.org/spreadsheetml/2006/main" count="64" uniqueCount="61">
  <si>
    <t>COLUMN TOTAL</t>
  </si>
  <si>
    <t>BUDGET ITEM</t>
  </si>
  <si>
    <t>Amount Spent</t>
  </si>
  <si>
    <t>ENVIRONMENT AND NATURAL RESOURCES TRUST FUND BUDGET</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</si>
  <si>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</si>
  <si>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</si>
  <si>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</si>
  <si>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</si>
  <si>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</si>
  <si>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</si>
  <si>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</si>
  <si>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</si>
  <si>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</si>
  <si>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</si>
  <si>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</si>
  <si>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</si>
  <si>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</si>
  <si>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</si>
  <si>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</si>
  <si>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</si>
  <si>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</si>
  <si>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</si>
  <si>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</si>
  <si>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</si>
  <si>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In kind:</t>
  </si>
  <si>
    <t>M.L. 2020 Budget Spreadsheet</t>
  </si>
  <si>
    <t xml:space="preserve">SOURCE AND USE OF OTHER FUNDS CONTRIBUTED TO THE PROJECT
</t>
  </si>
  <si>
    <t xml:space="preserve">Other ENRTF APPROPRIATIONS AWARDED IN THE LAST SIX YEARS
</t>
  </si>
  <si>
    <t>Attachment A: Project Budget Spreadsheet</t>
  </si>
  <si>
    <t>Project Manager: A. Bramburger</t>
  </si>
  <si>
    <r>
      <t xml:space="preserve">Project Title: </t>
    </r>
    <r>
      <rPr>
        <sz val="11"/>
        <rFont val="Calibri"/>
        <family val="2"/>
        <scheme val="minor"/>
      </rPr>
      <t xml:space="preserve"> Rapid detection of algal toxins in Minnesota Lakes</t>
    </r>
  </si>
  <si>
    <t>Organization: University of Minnesota Duluth</t>
  </si>
  <si>
    <r>
      <t xml:space="preserve">Project Length and Completion Date: </t>
    </r>
    <r>
      <rPr>
        <sz val="11"/>
        <rFont val="Calibri"/>
        <family val="2"/>
        <scheme val="minor"/>
      </rPr>
      <t xml:space="preserve"> 3 years; 06/30/2022</t>
    </r>
  </si>
  <si>
    <t>Today's Date:  04/08/2019</t>
  </si>
  <si>
    <t>Andrew Bramburger, UMD-NRRI (Lead PI) 15% FTE, 3 years based on salary of $74,212 *NRRI staff salaries are largely supported by sponsored external funds.</t>
  </si>
  <si>
    <t>Kathryn Schreiner, UMD-LLO (Co-PI) 0.75 months per year summer appointment based on salary of $74,417</t>
  </si>
  <si>
    <t>Cody Sheik, UMD-LLO (Co-PI) 0.75 months per year summer appointment based on salary of $70,249</t>
  </si>
  <si>
    <t>Marte Kitson, MN Sea Grant (Outreach Coordinator) 10%FTE in years 2,3 based on salary of $58,251</t>
  </si>
  <si>
    <t>M.Sc. Students (Water Resource Science Program, UMD) 2 students 50% appointment for 2 years each</t>
  </si>
  <si>
    <t>Science Museum of Minnesota - Paleolimnological Analysis of target lakes</t>
  </si>
  <si>
    <t>Water quality sonde (YSI EXO V2) Used for meassuring multiple water quality parameters in situ. Will be dedicated to this project for duration of project and retained for algal monitoring activities after project.</t>
  </si>
  <si>
    <t xml:space="preserve">Hyperspectral Radiometer (SeaBird HyperOCR) Used for calibrating satellite data to in water light conditions. Will be dedicated to this project for duration of project and retained for algal monitoring activities after project. </t>
  </si>
  <si>
    <t>Phytoplankton processing supplies (beakers (case of 100 = $400), centrifuge bottles (case of 1000 X 2 = $1,500), slides (case of 1000 X 2 = $800), coverslips (case of 1,000 X 2 =$450), reagents and preservatives (HNO3 X 8L = $1,200, H2O2 X 16L = $700, K2Cr2O7 X 8L = $700, mounting media X 100 mL = $300, formalin X 3L = $300, acetic acid X 2L = $200, iodine X 500 mL = $300, KI crystals = $200). Purchase half Year 1 and Year 2).</t>
  </si>
  <si>
    <t>Genomics analysis supplies (primers ($400), PCR MasterMix solution ($10,200 Agarose ($1150, TBE Bugger ($200), PCR plates ($895), PCR film ($420), Multi-channel pipettes ($1,500) Purchase half year 1 and half year 2)</t>
  </si>
  <si>
    <t>Toxin analysis supplies (Liquid Chromatograph columns (2 sets/year = $2,600), cyanotoxin standards (1 set / 6 months = $8,200), solvents, extraction materials ($6,188)</t>
  </si>
  <si>
    <t>Water Quality Lab Supplies (Sampling bottles = 2 sets / site / year @$8.31/site = $3,364, cuvettes, test tubes, calibration standards = $704)</t>
  </si>
  <si>
    <t>General field supplies (Gloves, insect repellent, sunscreen, notebooks = $100/yr)</t>
  </si>
  <si>
    <t>Data Storage (3 - 3TB hard drives for storage of molecular data @ $150)</t>
  </si>
  <si>
    <t>Outreach supplies (Printing of materials, production of videos)</t>
  </si>
  <si>
    <t>Sampling trips to calibrate models in 100 lakes and verify models in 500 lakes (each trip = 16days truck use ($240) + mileage (1040 miles = $603) + hotels for 2 for 14 nights ($3008) + meal per diem for 2 ($1705) = $5556 total. Yr 1 = 1 trip, yr 2 = 5 trips, yr 3 = 2 trips</t>
  </si>
  <si>
    <t>Water Quality Analysis (100 sampls/yr x $62 (nutrients) + $12 (chlorophyll) + $25 (DOC))</t>
  </si>
  <si>
    <t>Genomics Analysis = 100 samples (yr 1/2) + 500 samples (yr 2/3) x ($6.25 for qPCR + $16.25 for genom seq.) +$15000 for extraction and transcriptome sequencing to identify target genes =$17,250 (yr 1) + $26255 (yr 2)</t>
  </si>
  <si>
    <t>Toxin characteruzation (100 samples year 1/2 + 500 samples year 2/3 @ $50/sample + $8391 per period for extraction, sample prep, cleanup, and solvents) = $13391 (ur 1) + $33391 (yr 2)</t>
  </si>
  <si>
    <t>Remote sensing and geospatial analysis lab fees ($1000/yr)</t>
  </si>
  <si>
    <t>Personnel (Wages and Benefits) *Salaries of all personnel except Schreiner and Sheik rely upon external funding)</t>
  </si>
  <si>
    <t>Project Budget: $830,326</t>
  </si>
  <si>
    <t>Christopher Filstrup,  UMD-NRRI (Co-PI) 15% FTE, 3 years based on salary of $69,999 *</t>
  </si>
  <si>
    <t>Leif Olmanson, UMN-Forest Resources (Co-PI) 15%FTE  3 years based on salary of $64,440 *</t>
  </si>
  <si>
    <t>Benjamin Page, UMN Water Resources Center (Research Assoc. - Remote Sensing) 37.5% FTE based on salary of $52,000 *</t>
  </si>
  <si>
    <t>Julia Halbur, UMD-LLO (Lab-Tehcnician - Genomics and Toxin Prep) 60% FTE in years 1,2, 40% FTE in year 3 based on salary of $40,248 *</t>
  </si>
  <si>
    <t>Elizabeth Alexson, UMD-NRRI (Lab Technician - Algal Analysis) 10% FTE Based on salary of $43,888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</si>
</sst>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s>
  <cellStyleXfs count="2">
    <xf numFmtId="0" fontId="0" fillId="0" borderId="0"/>
    <xf numFmtId="44" fontId="6" fillId="0" borderId="0" applyFont="0" applyFill="0" applyBorder="0" applyAlignment="0" applyProtection="0"/>
  </cellStyleXfs>
  <cellXfs count="56">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0" fontId="3" fillId="0" borderId="0" xfId="0" applyFont="1"/>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164" fontId="3" fillId="0" borderId="3" xfId="0" applyNumberFormat="1" applyFont="1" applyFill="1" applyBorder="1" applyAlignment="1">
      <alignment horizontal="righ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164" fontId="4" fillId="0" borderId="7" xfId="0" applyNumberFormat="1" applyFont="1" applyBorder="1" applyAlignment="1">
      <alignment horizontal="right" vertical="top" wrapText="1"/>
    </xf>
    <xf numFmtId="164" fontId="4" fillId="3" borderId="7" xfId="0" applyNumberFormat="1" applyFont="1" applyFill="1" applyBorder="1" applyAlignment="1">
      <alignment horizontal="right" vertical="top" wrapText="1"/>
    </xf>
    <xf numFmtId="164" fontId="4" fillId="0" borderId="3" xfId="0" applyNumberFormat="1" applyFont="1" applyBorder="1" applyAlignment="1">
      <alignment horizontal="right" vertical="top" wrapText="1"/>
    </xf>
    <xf numFmtId="164" fontId="4" fillId="0" borderId="4" xfId="0" applyNumberFormat="1" applyFont="1" applyBorder="1" applyAlignment="1">
      <alignment horizontal="righ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4" fillId="0" borderId="13" xfId="0" applyFont="1" applyBorder="1" applyAlignment="1">
      <alignment vertical="top" wrapText="1"/>
    </xf>
    <xf numFmtId="0" fontId="4" fillId="0" borderId="15" xfId="0" applyFont="1" applyBorder="1" applyAlignment="1">
      <alignment vertical="top" wrapText="1"/>
    </xf>
    <xf numFmtId="0" fontId="3" fillId="0" borderId="3"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7" xfId="0" applyFont="1" applyBorder="1" applyAlignment="1">
      <alignment vertical="top" wrapText="1"/>
    </xf>
    <xf numFmtId="0" fontId="3" fillId="0"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3"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705"/>
  <sheetViews>
    <sheetView tabSelected="1" view="pageBreakPreview" topLeftCell="A11" zoomScaleSheetLayoutView="100" zoomScalePageLayoutView="70" workbookViewId="0">
      <selection activeCell="A27" sqref="A27:B27"/>
    </sheetView>
  </sheetViews>
  <sheetFormatPr defaultColWidth="7.85546875" defaultRowHeight="15" x14ac:dyDescent="0.2"/>
  <cols>
    <col min="1" max="1" width="68.42578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7</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350000000000001" customHeight="1" x14ac:dyDescent="0.2">
      <c r="A4" s="5" t="s">
        <v>8</v>
      </c>
      <c r="B4" s="8"/>
      <c r="C4" s="8"/>
      <c r="D4" s="1"/>
      <c r="E4" s="1"/>
      <c r="F4" s="1"/>
      <c r="G4" s="1"/>
      <c r="H4" s="1"/>
      <c r="I4" s="1"/>
      <c r="J4" s="1"/>
      <c r="K4" s="1"/>
      <c r="L4" s="1"/>
      <c r="M4" s="1"/>
      <c r="N4" s="1"/>
      <c r="O4" s="1"/>
      <c r="P4" s="1"/>
      <c r="Q4" s="1"/>
      <c r="R4" s="1"/>
      <c r="S4" s="1"/>
    </row>
    <row r="5" spans="1:19" s="5" customFormat="1" ht="16.350000000000001" customHeight="1" x14ac:dyDescent="0.2">
      <c r="A5" s="5" t="s">
        <v>29</v>
      </c>
      <c r="B5" s="6"/>
      <c r="C5" s="6"/>
    </row>
    <row r="6" spans="1:19" s="5" customFormat="1" ht="16.350000000000001" customHeight="1" x14ac:dyDescent="0.2">
      <c r="A6" s="5" t="s">
        <v>30</v>
      </c>
      <c r="B6" s="6"/>
      <c r="C6" s="6"/>
    </row>
    <row r="7" spans="1:19" s="5" customFormat="1" ht="16.350000000000001" customHeight="1" x14ac:dyDescent="0.2">
      <c r="A7" s="5" t="s">
        <v>31</v>
      </c>
      <c r="B7" s="6"/>
      <c r="C7" s="6"/>
    </row>
    <row r="8" spans="1:19" s="5" customFormat="1" ht="16.350000000000001" customHeight="1" x14ac:dyDescent="0.2">
      <c r="A8" s="9" t="s">
        <v>55</v>
      </c>
      <c r="B8" s="6"/>
      <c r="C8" s="6"/>
    </row>
    <row r="9" spans="1:19" s="3" customFormat="1" ht="16.350000000000001" customHeight="1" x14ac:dyDescent="0.2">
      <c r="A9" s="5" t="s">
        <v>32</v>
      </c>
      <c r="B9" s="6"/>
      <c r="C9" s="6"/>
      <c r="D9" s="5"/>
      <c r="E9" s="5"/>
      <c r="F9" s="5"/>
      <c r="G9" s="5"/>
      <c r="H9" s="5"/>
      <c r="I9" s="5"/>
      <c r="J9" s="5"/>
      <c r="K9" s="5"/>
    </row>
    <row r="10" spans="1:19" s="5" customFormat="1" ht="16.350000000000001" customHeight="1" x14ac:dyDescent="0.2">
      <c r="A10" s="12" t="s">
        <v>33</v>
      </c>
      <c r="B10" s="6"/>
      <c r="C10" s="6"/>
      <c r="D10" s="21"/>
      <c r="E10" s="21"/>
    </row>
    <row r="11" spans="1:19" ht="33.6" customHeight="1" thickBot="1" x14ac:dyDescent="0.3">
      <c r="A11" s="26" t="s">
        <v>3</v>
      </c>
      <c r="B11" s="27"/>
      <c r="C11" s="25" t="s">
        <v>9</v>
      </c>
      <c r="D11" s="24" t="s">
        <v>2</v>
      </c>
      <c r="E11" s="25" t="s">
        <v>10</v>
      </c>
      <c r="F11" s="7"/>
      <c r="G11" s="7"/>
      <c r="H11" s="7"/>
      <c r="I11" s="7"/>
      <c r="J11" s="7"/>
      <c r="K11" s="7"/>
      <c r="L11" s="7"/>
    </row>
    <row r="12" spans="1:19" ht="15.75" thickTop="1" x14ac:dyDescent="0.2">
      <c r="A12" s="50" t="s">
        <v>1</v>
      </c>
      <c r="B12" s="51"/>
      <c r="C12" s="20"/>
      <c r="D12" s="31"/>
      <c r="E12" s="32"/>
      <c r="F12" s="7"/>
      <c r="G12" s="7"/>
      <c r="H12" s="7"/>
      <c r="I12" s="7"/>
      <c r="J12" s="7"/>
      <c r="K12" s="7"/>
      <c r="L12" s="7"/>
    </row>
    <row r="13" spans="1:19" ht="30.95" customHeight="1" x14ac:dyDescent="0.2">
      <c r="A13" s="52" t="s">
        <v>54</v>
      </c>
      <c r="B13" s="52"/>
      <c r="C13" s="33">
        <v>497688</v>
      </c>
      <c r="D13" s="34">
        <v>0</v>
      </c>
      <c r="E13" s="34">
        <f>C13-D13</f>
        <v>497688</v>
      </c>
      <c r="F13" s="8"/>
      <c r="G13" s="8"/>
      <c r="H13" s="8"/>
      <c r="I13" s="8"/>
      <c r="J13" s="8"/>
      <c r="K13" s="8"/>
      <c r="L13" s="8"/>
      <c r="M13" s="2"/>
    </row>
    <row r="14" spans="1:19" ht="33" customHeight="1" x14ac:dyDescent="0.2">
      <c r="A14" s="53" t="s">
        <v>34</v>
      </c>
      <c r="B14" s="54"/>
      <c r="C14" s="23">
        <v>48195</v>
      </c>
      <c r="D14" s="23"/>
      <c r="E14" s="23"/>
      <c r="F14" s="8"/>
      <c r="G14" s="8"/>
      <c r="H14" s="8"/>
      <c r="I14" s="8"/>
      <c r="J14" s="8"/>
      <c r="K14" s="8"/>
      <c r="L14" s="8"/>
      <c r="M14" s="2"/>
    </row>
    <row r="15" spans="1:19" x14ac:dyDescent="0.2">
      <c r="A15" s="55" t="s">
        <v>56</v>
      </c>
      <c r="B15" s="55"/>
      <c r="C15" s="23">
        <v>45459</v>
      </c>
      <c r="D15" s="23"/>
      <c r="E15" s="23"/>
      <c r="F15" s="8"/>
      <c r="G15" s="8"/>
      <c r="H15" s="8"/>
      <c r="I15" s="8"/>
      <c r="J15" s="8"/>
      <c r="K15" s="8"/>
      <c r="L15" s="8"/>
      <c r="M15" s="2"/>
    </row>
    <row r="16" spans="1:19" x14ac:dyDescent="0.2">
      <c r="A16" s="55" t="s">
        <v>35</v>
      </c>
      <c r="B16" s="55"/>
      <c r="C16" s="23">
        <v>26848</v>
      </c>
      <c r="D16" s="23"/>
      <c r="E16" s="23"/>
      <c r="F16" s="8"/>
      <c r="G16" s="8"/>
      <c r="H16" s="8"/>
      <c r="I16" s="8"/>
      <c r="J16" s="8"/>
      <c r="K16" s="8"/>
      <c r="L16" s="8"/>
      <c r="M16" s="2"/>
    </row>
    <row r="17" spans="1:13" ht="30" customHeight="1" x14ac:dyDescent="0.2">
      <c r="A17" s="55" t="s">
        <v>36</v>
      </c>
      <c r="B17" s="55"/>
      <c r="C17" s="23">
        <v>25342</v>
      </c>
      <c r="D17" s="23"/>
      <c r="E17" s="23"/>
      <c r="F17" s="8"/>
      <c r="G17" s="8"/>
      <c r="H17" s="8"/>
      <c r="I17" s="8"/>
      <c r="J17" s="8"/>
      <c r="K17" s="8"/>
      <c r="L17" s="8"/>
      <c r="M17" s="2"/>
    </row>
    <row r="18" spans="1:13" x14ac:dyDescent="0.2">
      <c r="A18" s="55" t="s">
        <v>57</v>
      </c>
      <c r="B18" s="55"/>
      <c r="C18" s="23">
        <v>41848</v>
      </c>
      <c r="D18" s="23"/>
      <c r="E18" s="23"/>
      <c r="F18" s="8"/>
      <c r="G18" s="8"/>
      <c r="H18" s="8"/>
      <c r="I18" s="8"/>
      <c r="J18" s="8"/>
      <c r="K18" s="8"/>
      <c r="L18" s="8"/>
      <c r="M18" s="2"/>
    </row>
    <row r="19" spans="1:13" ht="30.75" customHeight="1" x14ac:dyDescent="0.2">
      <c r="A19" s="55" t="s">
        <v>37</v>
      </c>
      <c r="B19" s="55"/>
      <c r="C19" s="23">
        <v>12793</v>
      </c>
      <c r="D19" s="23"/>
      <c r="E19" s="23"/>
      <c r="F19" s="8"/>
      <c r="G19" s="8"/>
      <c r="H19" s="8"/>
      <c r="I19" s="8"/>
      <c r="J19" s="8"/>
      <c r="K19" s="8"/>
      <c r="L19" s="8"/>
      <c r="M19" s="2"/>
    </row>
    <row r="20" spans="1:13" ht="30" customHeight="1" x14ac:dyDescent="0.2">
      <c r="A20" s="55" t="s">
        <v>58</v>
      </c>
      <c r="B20" s="55"/>
      <c r="C20" s="23">
        <v>84427</v>
      </c>
      <c r="D20" s="23"/>
      <c r="E20" s="23"/>
      <c r="F20" s="8"/>
      <c r="G20" s="8"/>
      <c r="H20" s="8"/>
      <c r="I20" s="8"/>
      <c r="J20" s="8"/>
      <c r="K20" s="8"/>
      <c r="L20" s="8"/>
      <c r="M20" s="2"/>
    </row>
    <row r="21" spans="1:13" ht="30.95" customHeight="1" x14ac:dyDescent="0.2">
      <c r="A21" s="55" t="s">
        <v>59</v>
      </c>
      <c r="B21" s="55"/>
      <c r="C21" s="23">
        <v>76776</v>
      </c>
      <c r="D21" s="23"/>
      <c r="E21" s="23"/>
      <c r="F21" s="8"/>
      <c r="G21" s="8"/>
      <c r="H21" s="8"/>
      <c r="I21" s="8"/>
      <c r="J21" s="8"/>
      <c r="K21" s="8"/>
      <c r="L21" s="8"/>
      <c r="M21" s="2"/>
    </row>
    <row r="22" spans="1:13" ht="30" customHeight="1" x14ac:dyDescent="0.2">
      <c r="A22" s="55" t="s">
        <v>60</v>
      </c>
      <c r="B22" s="55"/>
      <c r="C22" s="23">
        <v>18091</v>
      </c>
      <c r="D22" s="23"/>
      <c r="E22" s="23"/>
      <c r="F22" s="8"/>
      <c r="G22" s="8"/>
      <c r="H22" s="8"/>
      <c r="I22" s="8"/>
      <c r="J22" s="8"/>
      <c r="K22" s="8"/>
      <c r="L22" s="8"/>
      <c r="M22" s="2"/>
    </row>
    <row r="23" spans="1:13" ht="30.75" customHeight="1" x14ac:dyDescent="0.2">
      <c r="A23" s="55" t="s">
        <v>38</v>
      </c>
      <c r="B23" s="55"/>
      <c r="C23" s="23">
        <v>117909</v>
      </c>
      <c r="D23" s="23"/>
      <c r="E23" s="23"/>
      <c r="F23" s="8"/>
      <c r="G23" s="8"/>
      <c r="H23" s="8"/>
      <c r="I23" s="8"/>
      <c r="J23" s="8"/>
      <c r="K23" s="8"/>
      <c r="L23" s="8"/>
      <c r="M23" s="2"/>
    </row>
    <row r="24" spans="1:13" x14ac:dyDescent="0.2">
      <c r="A24" s="47" t="s">
        <v>4</v>
      </c>
      <c r="B24" s="48"/>
      <c r="C24" s="35">
        <v>96933</v>
      </c>
      <c r="D24" s="35">
        <v>0</v>
      </c>
      <c r="E24" s="35">
        <f t="shared" ref="E24" si="0">C24-D24</f>
        <v>96933</v>
      </c>
      <c r="F24" s="8"/>
      <c r="G24" s="8"/>
      <c r="H24" s="8"/>
      <c r="I24" s="8"/>
      <c r="J24" s="8"/>
      <c r="K24" s="8"/>
      <c r="L24" s="8"/>
      <c r="M24" s="2"/>
    </row>
    <row r="25" spans="1:13" x14ac:dyDescent="0.2">
      <c r="A25" s="43" t="s">
        <v>39</v>
      </c>
      <c r="B25" s="44"/>
      <c r="C25" s="14">
        <v>96933</v>
      </c>
      <c r="D25" s="14"/>
      <c r="E25" s="14"/>
      <c r="F25" s="8"/>
      <c r="G25" s="8"/>
      <c r="H25" s="8"/>
      <c r="I25" s="8"/>
      <c r="J25" s="8"/>
      <c r="K25" s="8"/>
      <c r="L25" s="8"/>
      <c r="M25" s="2"/>
    </row>
    <row r="26" spans="1:13" x14ac:dyDescent="0.2">
      <c r="A26" s="37" t="s">
        <v>5</v>
      </c>
      <c r="B26" s="38"/>
      <c r="C26" s="35">
        <v>46613</v>
      </c>
      <c r="D26" s="35">
        <v>0</v>
      </c>
      <c r="E26" s="35">
        <f t="shared" ref="E26" si="1">C26-D26</f>
        <v>46613</v>
      </c>
      <c r="F26" s="8"/>
      <c r="G26" s="8"/>
      <c r="H26" s="8"/>
      <c r="I26" s="8"/>
      <c r="J26" s="8"/>
      <c r="K26" s="8"/>
      <c r="L26" s="8"/>
      <c r="M26" s="2"/>
    </row>
    <row r="27" spans="1:13" ht="80.25" customHeight="1" x14ac:dyDescent="0.2">
      <c r="A27" s="49" t="s">
        <v>42</v>
      </c>
      <c r="B27" s="49"/>
      <c r="C27" s="14">
        <v>7050</v>
      </c>
      <c r="D27" s="14"/>
      <c r="E27" s="14"/>
      <c r="F27" s="8"/>
      <c r="G27" s="8"/>
      <c r="H27" s="8"/>
      <c r="I27" s="8"/>
      <c r="J27" s="8"/>
      <c r="K27" s="8"/>
      <c r="L27" s="8"/>
      <c r="M27" s="2"/>
    </row>
    <row r="28" spans="1:13" ht="45.95" customHeight="1" x14ac:dyDescent="0.2">
      <c r="A28" s="49" t="s">
        <v>43</v>
      </c>
      <c r="B28" s="49"/>
      <c r="C28" s="14">
        <v>14765</v>
      </c>
      <c r="D28" s="14"/>
      <c r="E28" s="14"/>
      <c r="F28" s="8"/>
      <c r="G28" s="8"/>
      <c r="H28" s="8"/>
      <c r="I28" s="8"/>
      <c r="J28" s="8"/>
      <c r="K28" s="8"/>
      <c r="L28" s="8"/>
      <c r="M28" s="2"/>
    </row>
    <row r="29" spans="1:13" ht="33" customHeight="1" x14ac:dyDescent="0.2">
      <c r="A29" s="49" t="s">
        <v>44</v>
      </c>
      <c r="B29" s="49"/>
      <c r="C29" s="14">
        <v>16988</v>
      </c>
      <c r="D29" s="14"/>
      <c r="E29" s="14"/>
      <c r="F29" s="8"/>
      <c r="G29" s="8"/>
      <c r="H29" s="8"/>
      <c r="I29" s="8"/>
      <c r="J29" s="8"/>
      <c r="K29" s="8"/>
      <c r="L29" s="8"/>
      <c r="M29" s="2"/>
    </row>
    <row r="30" spans="1:13" x14ac:dyDescent="0.2">
      <c r="A30" s="49" t="s">
        <v>45</v>
      </c>
      <c r="B30" s="49"/>
      <c r="C30" s="14">
        <v>4060</v>
      </c>
      <c r="D30" s="14"/>
      <c r="E30" s="14"/>
      <c r="F30" s="8"/>
      <c r="G30" s="8"/>
      <c r="H30" s="8"/>
      <c r="I30" s="8"/>
      <c r="J30" s="8"/>
      <c r="K30" s="8"/>
      <c r="L30" s="8"/>
      <c r="M30" s="2"/>
    </row>
    <row r="31" spans="1:13" x14ac:dyDescent="0.2">
      <c r="A31" s="49" t="s">
        <v>46</v>
      </c>
      <c r="B31" s="49"/>
      <c r="C31" s="14">
        <v>300</v>
      </c>
      <c r="D31" s="14"/>
      <c r="E31" s="14"/>
      <c r="F31" s="8"/>
      <c r="G31" s="8"/>
      <c r="H31" s="8"/>
      <c r="I31" s="8"/>
      <c r="J31" s="8"/>
      <c r="K31" s="8"/>
      <c r="L31" s="8"/>
      <c r="M31" s="2"/>
    </row>
    <row r="32" spans="1:13" ht="17.100000000000001" customHeight="1" x14ac:dyDescent="0.2">
      <c r="A32" s="49" t="s">
        <v>47</v>
      </c>
      <c r="B32" s="49"/>
      <c r="C32" s="14">
        <v>450</v>
      </c>
      <c r="D32" s="14"/>
      <c r="E32" s="14"/>
      <c r="F32" s="8"/>
      <c r="G32" s="8"/>
      <c r="H32" s="8"/>
      <c r="I32" s="8"/>
      <c r="J32" s="8"/>
      <c r="K32" s="8"/>
      <c r="L32" s="8"/>
      <c r="M32" s="2"/>
    </row>
    <row r="33" spans="1:13" x14ac:dyDescent="0.2">
      <c r="A33" s="49" t="s">
        <v>48</v>
      </c>
      <c r="B33" s="49"/>
      <c r="C33" s="14">
        <v>3000</v>
      </c>
      <c r="D33" s="14"/>
      <c r="E33" s="14"/>
      <c r="F33" s="8"/>
      <c r="G33" s="8"/>
      <c r="H33" s="8"/>
      <c r="I33" s="8"/>
      <c r="J33" s="8"/>
      <c r="K33" s="8"/>
      <c r="L33" s="8"/>
      <c r="M33" s="2"/>
    </row>
    <row r="34" spans="1:13" x14ac:dyDescent="0.2">
      <c r="A34" s="37" t="s">
        <v>11</v>
      </c>
      <c r="B34" s="38"/>
      <c r="C34" s="35">
        <v>31560</v>
      </c>
      <c r="D34" s="35">
        <v>0</v>
      </c>
      <c r="E34" s="35">
        <f t="shared" ref="E34" si="2">C34-D34</f>
        <v>31560</v>
      </c>
      <c r="F34" s="8"/>
      <c r="G34" s="8"/>
      <c r="H34" s="8"/>
      <c r="I34" s="8"/>
      <c r="J34" s="8"/>
      <c r="K34" s="8"/>
      <c r="L34" s="8"/>
      <c r="M34" s="2"/>
    </row>
    <row r="35" spans="1:13" ht="49.5" customHeight="1" x14ac:dyDescent="0.2">
      <c r="A35" s="45" t="s">
        <v>40</v>
      </c>
      <c r="B35" s="46"/>
      <c r="C35" s="14">
        <v>19600</v>
      </c>
      <c r="D35" s="14"/>
      <c r="E35" s="14"/>
      <c r="F35" s="8"/>
      <c r="G35" s="8"/>
      <c r="H35" s="8"/>
      <c r="I35" s="8"/>
      <c r="J35" s="8"/>
      <c r="K35" s="8"/>
      <c r="L35" s="8"/>
      <c r="M35" s="2"/>
    </row>
    <row r="36" spans="1:13" ht="47.1" customHeight="1" x14ac:dyDescent="0.2">
      <c r="A36" s="45" t="s">
        <v>41</v>
      </c>
      <c r="B36" s="46"/>
      <c r="C36" s="14">
        <v>12000</v>
      </c>
      <c r="D36" s="14"/>
      <c r="E36" s="14"/>
      <c r="F36" s="8"/>
      <c r="G36" s="8"/>
      <c r="H36" s="8"/>
      <c r="I36" s="8"/>
      <c r="J36" s="8"/>
      <c r="K36" s="8"/>
      <c r="L36" s="8"/>
      <c r="M36" s="2"/>
    </row>
    <row r="37" spans="1:13" x14ac:dyDescent="0.2">
      <c r="A37" s="37" t="s">
        <v>12</v>
      </c>
      <c r="B37" s="38"/>
      <c r="C37" s="14">
        <v>0</v>
      </c>
      <c r="D37" s="14">
        <v>0</v>
      </c>
      <c r="E37" s="14">
        <f t="shared" ref="E37" si="3">C37-D37</f>
        <v>0</v>
      </c>
    </row>
    <row r="38" spans="1:13" ht="14.25" customHeight="1" x14ac:dyDescent="0.2">
      <c r="A38" s="41"/>
      <c r="B38" s="42"/>
      <c r="C38" s="14"/>
      <c r="D38" s="14"/>
      <c r="E38" s="14"/>
    </row>
    <row r="39" spans="1:13" x14ac:dyDescent="0.2">
      <c r="A39" s="37" t="s">
        <v>13</v>
      </c>
      <c r="B39" s="38"/>
      <c r="C39" s="14">
        <v>0</v>
      </c>
      <c r="D39" s="14">
        <v>0</v>
      </c>
      <c r="E39" s="14">
        <f t="shared" ref="E39" si="4">C39-D39</f>
        <v>0</v>
      </c>
    </row>
    <row r="40" spans="1:13" x14ac:dyDescent="0.2">
      <c r="A40" s="41"/>
      <c r="B40" s="42"/>
      <c r="C40" s="14"/>
      <c r="D40" s="14"/>
      <c r="E40" s="14"/>
    </row>
    <row r="41" spans="1:13" x14ac:dyDescent="0.2">
      <c r="A41" s="37" t="s">
        <v>14</v>
      </c>
      <c r="B41" s="38"/>
      <c r="C41" s="14">
        <v>0</v>
      </c>
      <c r="D41" s="14">
        <v>0</v>
      </c>
      <c r="E41" s="14">
        <f t="shared" ref="E41" si="5">C41-D41</f>
        <v>0</v>
      </c>
    </row>
    <row r="42" spans="1:13" x14ac:dyDescent="0.2">
      <c r="A42" s="41"/>
      <c r="B42" s="42"/>
      <c r="C42" s="14"/>
      <c r="D42" s="14"/>
      <c r="E42" s="14"/>
    </row>
    <row r="43" spans="1:13" x14ac:dyDescent="0.2">
      <c r="A43" s="37" t="s">
        <v>15</v>
      </c>
      <c r="B43" s="38"/>
      <c r="C43" s="14">
        <v>0</v>
      </c>
      <c r="D43" s="14">
        <v>0</v>
      </c>
      <c r="E43" s="14">
        <f t="shared" ref="E43" si="6">C43-D43</f>
        <v>0</v>
      </c>
    </row>
    <row r="44" spans="1:13" x14ac:dyDescent="0.2">
      <c r="A44" s="41"/>
      <c r="B44" s="42"/>
      <c r="C44" s="14"/>
      <c r="D44" s="14"/>
      <c r="E44" s="14"/>
    </row>
    <row r="45" spans="1:13" x14ac:dyDescent="0.2">
      <c r="A45" s="37" t="s">
        <v>6</v>
      </c>
      <c r="B45" s="38"/>
      <c r="C45" s="33">
        <v>44445</v>
      </c>
      <c r="D45" s="35">
        <v>0</v>
      </c>
      <c r="E45" s="35">
        <f t="shared" ref="E45" si="7">C45-D45</f>
        <v>44445</v>
      </c>
      <c r="F45" s="7"/>
      <c r="G45" s="7"/>
      <c r="H45" s="7"/>
      <c r="I45" s="7"/>
      <c r="J45" s="7"/>
      <c r="K45" s="7"/>
      <c r="L45" s="7"/>
      <c r="M45" s="7"/>
    </row>
    <row r="46" spans="1:13" ht="51.95" customHeight="1" x14ac:dyDescent="0.2">
      <c r="A46" s="43" t="s">
        <v>49</v>
      </c>
      <c r="B46" s="38"/>
      <c r="C46" s="15">
        <v>44445</v>
      </c>
      <c r="D46" s="14"/>
      <c r="E46" s="14"/>
    </row>
    <row r="47" spans="1:13" x14ac:dyDescent="0.2">
      <c r="A47" s="37" t="s">
        <v>16</v>
      </c>
      <c r="B47" s="38"/>
      <c r="C47" s="35">
        <v>113087</v>
      </c>
      <c r="D47" s="35">
        <v>0</v>
      </c>
      <c r="E47" s="35">
        <f t="shared" ref="E47" si="8">C47-D47</f>
        <v>113087</v>
      </c>
    </row>
    <row r="48" spans="1:13" x14ac:dyDescent="0.2">
      <c r="A48" s="43" t="s">
        <v>50</v>
      </c>
      <c r="B48" s="44"/>
      <c r="C48" s="14">
        <v>19800</v>
      </c>
      <c r="D48" s="14"/>
      <c r="E48" s="14"/>
    </row>
    <row r="49" spans="1:5" ht="33" customHeight="1" x14ac:dyDescent="0.2">
      <c r="A49" s="43" t="s">
        <v>51</v>
      </c>
      <c r="B49" s="44"/>
      <c r="C49" s="14">
        <v>43505</v>
      </c>
      <c r="D49" s="14"/>
      <c r="E49" s="14"/>
    </row>
    <row r="50" spans="1:5" x14ac:dyDescent="0.2">
      <c r="A50" s="43" t="s">
        <v>52</v>
      </c>
      <c r="B50" s="44"/>
      <c r="C50" s="14">
        <v>46782</v>
      </c>
      <c r="D50" s="14"/>
      <c r="E50" s="14"/>
    </row>
    <row r="51" spans="1:5" x14ac:dyDescent="0.2">
      <c r="A51" s="43" t="s">
        <v>53</v>
      </c>
      <c r="B51" s="44"/>
      <c r="C51" s="14">
        <v>3000</v>
      </c>
      <c r="D51" s="14"/>
      <c r="E51" s="14"/>
    </row>
    <row r="52" spans="1:5" s="2" customFormat="1" x14ac:dyDescent="0.2">
      <c r="A52" s="39" t="s">
        <v>0</v>
      </c>
      <c r="B52" s="40"/>
      <c r="C52" s="36">
        <f>C13+C24+C26+C34+C37+C39+C41+C43+C45+C47</f>
        <v>830326</v>
      </c>
      <c r="D52" s="36">
        <f>SUM(D13:D47)</f>
        <v>0</v>
      </c>
      <c r="E52" s="36">
        <f>SUM(E13:E47)</f>
        <v>830326</v>
      </c>
    </row>
    <row r="53" spans="1:5" s="2" customFormat="1" x14ac:dyDescent="0.2">
      <c r="B53" s="19"/>
      <c r="C53" s="19"/>
      <c r="D53" s="19"/>
      <c r="E53" s="19"/>
    </row>
    <row r="54" spans="1:5" s="2" customFormat="1" ht="30" x14ac:dyDescent="0.2">
      <c r="A54" s="28" t="s">
        <v>26</v>
      </c>
      <c r="B54" s="29" t="s">
        <v>17</v>
      </c>
      <c r="C54" s="29" t="s">
        <v>19</v>
      </c>
      <c r="D54" s="29" t="s">
        <v>20</v>
      </c>
      <c r="E54" s="29" t="s">
        <v>21</v>
      </c>
    </row>
    <row r="55" spans="1:5" s="2" customFormat="1" x14ac:dyDescent="0.25">
      <c r="A55" s="18" t="s">
        <v>22</v>
      </c>
      <c r="B55" s="16">
        <v>0</v>
      </c>
      <c r="C55" s="17">
        <v>0</v>
      </c>
      <c r="D55" s="17">
        <v>0</v>
      </c>
      <c r="E55" s="17">
        <f>C55-D55</f>
        <v>0</v>
      </c>
    </row>
    <row r="56" spans="1:5" s="2" customFormat="1" x14ac:dyDescent="0.25">
      <c r="A56" s="18" t="s">
        <v>23</v>
      </c>
      <c r="B56" s="16">
        <v>0</v>
      </c>
      <c r="C56" s="17">
        <v>0</v>
      </c>
      <c r="D56" s="17">
        <v>0</v>
      </c>
      <c r="E56" s="17">
        <f t="shared" ref="E56:E57" si="9">C56-D56</f>
        <v>0</v>
      </c>
    </row>
    <row r="57" spans="1:5" s="2" customFormat="1" ht="15" customHeight="1" x14ac:dyDescent="0.25">
      <c r="A57" s="18" t="s">
        <v>24</v>
      </c>
      <c r="B57" s="16">
        <v>0</v>
      </c>
      <c r="C57" s="17">
        <v>0</v>
      </c>
      <c r="D57" s="17">
        <v>0</v>
      </c>
      <c r="E57" s="17">
        <f t="shared" si="9"/>
        <v>0</v>
      </c>
    </row>
    <row r="58" spans="1:5" s="2" customFormat="1" x14ac:dyDescent="0.25">
      <c r="A58" s="13"/>
      <c r="B58" s="22"/>
      <c r="C58" s="22"/>
      <c r="D58" s="22"/>
      <c r="E58" s="22"/>
    </row>
    <row r="59" spans="1:5" s="2" customFormat="1" ht="45" x14ac:dyDescent="0.2">
      <c r="A59" s="30" t="s">
        <v>27</v>
      </c>
      <c r="B59" s="29" t="s">
        <v>18</v>
      </c>
      <c r="C59" s="29" t="s">
        <v>9</v>
      </c>
      <c r="D59" s="29" t="s">
        <v>20</v>
      </c>
      <c r="E59" s="29" t="s">
        <v>21</v>
      </c>
    </row>
    <row r="60" spans="1:5" s="2" customFormat="1" x14ac:dyDescent="0.25">
      <c r="A60" s="18"/>
      <c r="B60" s="16"/>
      <c r="C60" s="17">
        <v>0</v>
      </c>
      <c r="D60" s="17">
        <v>0</v>
      </c>
      <c r="E60" s="17">
        <f t="shared" ref="E60" si="10">C60-D60</f>
        <v>0</v>
      </c>
    </row>
    <row r="61" spans="1:5" s="2" customFormat="1" x14ac:dyDescent="0.2"/>
    <row r="62" spans="1:5" s="2" customFormat="1" x14ac:dyDescent="0.2"/>
    <row r="63" spans="1:5" s="2" customFormat="1" x14ac:dyDescent="0.2"/>
    <row r="64" spans="1:5"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pans="1:5" s="2" customFormat="1" x14ac:dyDescent="0.2">
      <c r="A705" s="1"/>
      <c r="B705" s="10"/>
      <c r="C705" s="11"/>
      <c r="D705" s="1"/>
      <c r="E705" s="1"/>
    </row>
  </sheetData>
  <mergeCells count="41">
    <mergeCell ref="A12:B12"/>
    <mergeCell ref="A13:B13"/>
    <mergeCell ref="A14:B14"/>
    <mergeCell ref="A34:B34"/>
    <mergeCell ref="A30:B30"/>
    <mergeCell ref="A15:B15"/>
    <mergeCell ref="A16:B16"/>
    <mergeCell ref="A17:B17"/>
    <mergeCell ref="A18:B18"/>
    <mergeCell ref="A19:B19"/>
    <mergeCell ref="A20:B20"/>
    <mergeCell ref="A21:B21"/>
    <mergeCell ref="A22:B22"/>
    <mergeCell ref="A23:B23"/>
    <mergeCell ref="A35:B35"/>
    <mergeCell ref="A37:B37"/>
    <mergeCell ref="A24:B24"/>
    <mergeCell ref="A25:B25"/>
    <mergeCell ref="A26:B26"/>
    <mergeCell ref="A33:B33"/>
    <mergeCell ref="A36:B36"/>
    <mergeCell ref="A27:B27"/>
    <mergeCell ref="A28:B28"/>
    <mergeCell ref="A29:B29"/>
    <mergeCell ref="A31:B31"/>
    <mergeCell ref="A32:B32"/>
    <mergeCell ref="A38:B38"/>
    <mergeCell ref="A39:B39"/>
    <mergeCell ref="A40:B40"/>
    <mergeCell ref="A41:B41"/>
    <mergeCell ref="A42:B42"/>
    <mergeCell ref="A47:B47"/>
    <mergeCell ref="A52:B52"/>
    <mergeCell ref="A43:B43"/>
    <mergeCell ref="A44:B44"/>
    <mergeCell ref="A45:B45"/>
    <mergeCell ref="A46:B46"/>
    <mergeCell ref="A48:B48"/>
    <mergeCell ref="A49:B49"/>
    <mergeCell ref="A50:B50"/>
    <mergeCell ref="A51:B51"/>
  </mergeCells>
  <phoneticPr fontId="1" type="noConversion"/>
  <pageMargins left="0.5" right="0.5" top="0.5" bottom="0.5" header="0.25" footer="0"/>
  <pageSetup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2019-04-24T13:14:13Z</dcterms:modified>
</cp:coreProperties>
</file>