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28800" windowHeight="11100"/>
  </bookViews>
  <sheets>
    <sheet name="Project Budget" sheetId="1" r:id="rId1"/>
  </sheets>
  <definedNames>
    <definedName name="_xlnm.Print_Area" localSheetId="0">'Project Budget'!$A$1:$E$44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5" i="1" l="1"/>
  <c r="E34" i="1"/>
  <c r="E33" i="1"/>
  <c r="E26" i="1"/>
  <c r="E25" i="1"/>
  <c r="C35" i="1" l="1"/>
  <c r="E44" i="1" l="1"/>
  <c r="E41" i="1"/>
  <c r="E40" i="1"/>
  <c r="E32" i="1" l="1"/>
  <c r="E38" i="1"/>
  <c r="E30" i="1" l="1"/>
  <c r="E28" i="1"/>
  <c r="E24" i="1"/>
  <c r="E21" i="1"/>
  <c r="E13" i="1"/>
  <c r="E35" i="1" s="1"/>
</calcChain>
</file>

<file path=xl/sharedStrings.xml><?xml version="1.0" encoding="utf-8"?>
<sst xmlns="http://schemas.openxmlformats.org/spreadsheetml/2006/main" count="54" uniqueCount="51">
  <si>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</si>
  <si>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</si>
  <si>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</si>
  <si>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</si>
  <si>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</si>
  <si>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</si>
  <si>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</si>
  <si>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</si>
  <si>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</si>
  <si>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</si>
  <si>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</si>
  <si>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</si>
  <si>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 xml:space="preserve">Printing </t>
  </si>
  <si>
    <t>Other</t>
  </si>
  <si>
    <t>Status (secured or pending)</t>
  </si>
  <si>
    <t>Amount legally obligated but not yet spent</t>
  </si>
  <si>
    <t xml:space="preserve"> Budget</t>
  </si>
  <si>
    <t>Spent</t>
  </si>
  <si>
    <t>Balance</t>
  </si>
  <si>
    <t xml:space="preserve">State: </t>
  </si>
  <si>
    <t>In kind:</t>
  </si>
  <si>
    <t>M.L. 2020 Budget Spreadsheet</t>
  </si>
  <si>
    <t xml:space="preserve">SOURCE AND USE OF OTHER FUNDS CONTRIBUTED TO THE PROJECT
</t>
  </si>
  <si>
    <t xml:space="preserve">Other ENRTF APPROPRIATIONS AWARDED IN THE LAST SIX YEARS
</t>
  </si>
  <si>
    <t>Attachment A: Project Budget Spreadsheet</t>
  </si>
  <si>
    <r>
      <t xml:space="preserve">Project Title: </t>
    </r>
    <r>
      <rPr>
        <sz val="11"/>
        <rFont val="Calibri"/>
        <family val="2"/>
        <scheme val="minor"/>
      </rPr>
      <t xml:space="preserve"> </t>
    </r>
    <r>
      <rPr>
        <b/>
        <sz val="11"/>
        <rFont val="Calibri"/>
        <family val="2"/>
        <scheme val="minor"/>
      </rPr>
      <t xml:space="preserve">Understanding contaminant transport to groundwater from stormwater infiltration </t>
    </r>
  </si>
  <si>
    <t>Organization: US Geological Survey</t>
  </si>
  <si>
    <r>
      <t xml:space="preserve">Project Length and Completion Date: </t>
    </r>
    <r>
      <rPr>
        <sz val="11"/>
        <rFont val="Calibri"/>
        <family val="2"/>
        <scheme val="minor"/>
      </rPr>
      <t xml:space="preserve"> </t>
    </r>
    <r>
      <rPr>
        <b/>
        <sz val="11"/>
        <rFont val="Calibri"/>
        <family val="2"/>
        <scheme val="minor"/>
      </rPr>
      <t>4 yrs, June 2024</t>
    </r>
  </si>
  <si>
    <t>Project Manager: Sarah Elliott</t>
  </si>
  <si>
    <t>Contract with University of St. Thomas to assist with toxicity data analysis and interpretation was selected through a competitive bid process</t>
  </si>
  <si>
    <t>Open access fees for 2 scientific journal reports</t>
  </si>
  <si>
    <t>Local travel to sites for sample collection and downloading transducer data for an estimated 8 trips per site and 200 miles.</t>
  </si>
  <si>
    <t>Conference registration. 3 at $300 each</t>
  </si>
  <si>
    <t>USGS Cooperative Matching Funds will be used to cover indirect costs for USGS portion of the study</t>
  </si>
  <si>
    <t xml:space="preserve">Non-State: </t>
  </si>
  <si>
    <t>Pending</t>
  </si>
  <si>
    <t>Salary for David Fairbairn will be provided in-kind for technical assistance with study design and data interpretation</t>
  </si>
  <si>
    <t>Secured</t>
  </si>
  <si>
    <t>Shipping costs for samples to analyzing laboraties and rental eqiupment.</t>
  </si>
  <si>
    <t>Equipment rental: 14 pressure transducers for 24 months at $79 per month</t>
  </si>
  <si>
    <t>Today's Date:  April 15, 2019</t>
  </si>
  <si>
    <t>USGS Personnel: Technician (75% salary, 25% benefits) Two individuals at 18% FTE over 2 years and one individual at 2% FTE over 1 year. Monitoring well installation and abandonment, equipment installation, sample collection and processing, water level measurements, review and approve water level data. $107,000</t>
  </si>
  <si>
    <t>USGS Personnel:  Water-quality specialist (74% salary, 26% benefits) One individual at 18% FTE over three years. Study design, quality control, technical assistance, data analysis and interpretation. $48,840</t>
  </si>
  <si>
    <t>USGS Personnel:  Administrative assistant (70% salary, 30% benefits), IT specialist (68% salary, 32% benefits), and database assistant (78% salary, 22% benefits). One individual each at 22%, 28%, and 2% FTE over four years. Administrative support for funding agreements, cost accounting, and billing. Technology support to meet USGS standards and requirements. Database support to meet USGS standards and requirements. $57,800</t>
  </si>
  <si>
    <t>Sampling supplies: hardware (metal holder &amp; casing)  for 10 passive samplers, 56 passive samplers, solvents for passive sampler extraction, organic blank water, methanol, gloves, 168 1L bottles, gloves, deionized water, conductivity and pH standards, other incidentals associated with sampler deployment, sample processing, and shipping</t>
  </si>
  <si>
    <t xml:space="preserve">Well drilling and sealing supplies such as well casings, well screens, clay, cement, protective casings, use of Geoprobe. </t>
  </si>
  <si>
    <t>USGS Personnel: Research chemist (74% salary, 26% benefits) One individual at 5% FTE over two years. Passive sampler construction, extraction, data quality assurance and analysis. $87,200</t>
  </si>
  <si>
    <t>Project Budget: $910,000</t>
  </si>
  <si>
    <t>USGS Personnel: Program Manager (70% salary, 30% benefits) 28% FTE over four years. Project supervision, staff and other resource scheduling, quality control and technical support. $45,581</t>
  </si>
  <si>
    <t>Chemical analysis of 70 samples and toxicity analysis of 16 samples</t>
  </si>
  <si>
    <t>USGS Personnel: Hydrologist (67% salary, 33% benefits) Three individuals, one at 28% FTE over three years, one at 14% FTE over three years, and one at 13% FTE. Project management, study design, staff and other resource scheduling, project budgeting, chemical data review and analysis, groundwater level analysis and interpretation, report preparation, results dissemination. $103,482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</si>
</sst>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0">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xf numFmtId="44" fontId="6" fillId="0" borderId="0" applyFont="0" applyFill="0" applyBorder="0" applyAlignment="0" applyProtection="0"/>
  </cellStyleXfs>
  <cellXfs count="56">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3" xfId="0" applyFont="1" applyBorder="1" applyAlignment="1">
      <alignment wrapText="1"/>
    </xf>
    <xf numFmtId="0" fontId="3" fillId="0" borderId="0" xfId="0" applyFont="1" applyAlignment="1">
      <alignment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8" xfId="0" applyFont="1" applyBorder="1" applyAlignment="1">
      <alignment vertical="top" wrapText="1"/>
    </xf>
    <xf numFmtId="0" fontId="4" fillId="0" borderId="19" xfId="0" applyFont="1" applyBorder="1" applyAlignment="1">
      <alignment vertical="top" wrapText="1"/>
    </xf>
    <xf numFmtId="164" fontId="3" fillId="0" borderId="17" xfId="0" applyNumberFormat="1" applyFont="1" applyBorder="1" applyAlignment="1">
      <alignment horizontal="righ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12" xfId="0" applyFont="1" applyBorder="1" applyAlignment="1">
      <alignment vertical="top" wrapText="1"/>
    </xf>
    <xf numFmtId="0" fontId="4" fillId="0" borderId="14"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3" fillId="0" borderId="14"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R688"/>
  <sheetViews>
    <sheetView tabSelected="1" view="pageBreakPreview" topLeftCell="A25" zoomScaleNormal="100" zoomScaleSheetLayoutView="100" zoomScalePageLayoutView="70" workbookViewId="0">
      <selection activeCell="G19" sqref="G1:G1048576"/>
    </sheetView>
  </sheetViews>
  <sheetFormatPr defaultColWidth="7.85546875" defaultRowHeight="15" x14ac:dyDescent="0.2"/>
  <cols>
    <col min="1" max="1" width="70.85546875" style="1" customWidth="1"/>
    <col min="2" max="2" width="14.140625" style="10" customWidth="1"/>
    <col min="3" max="3" width="14.42578125" style="11" customWidth="1"/>
    <col min="4" max="8" width="13.140625" style="1" customWidth="1"/>
    <col min="9" max="9" width="11.140625" style="1" customWidth="1"/>
    <col min="10" max="10" width="11.28515625" style="1" customWidth="1"/>
    <col min="11" max="16384" width="7.85546875" style="1"/>
  </cols>
  <sheetData>
    <row r="1" spans="1:18" x14ac:dyDescent="0.2">
      <c r="A1" s="7" t="s">
        <v>24</v>
      </c>
      <c r="B1" s="2"/>
      <c r="C1" s="2"/>
    </row>
    <row r="2" spans="1:18" s="5" customFormat="1" x14ac:dyDescent="0.2">
      <c r="A2" s="6" t="s">
        <v>8</v>
      </c>
      <c r="B2" s="4"/>
      <c r="C2" s="4"/>
      <c r="D2" s="3"/>
      <c r="E2" s="3"/>
      <c r="F2" s="3"/>
      <c r="G2" s="3"/>
      <c r="H2" s="3"/>
      <c r="I2" s="3"/>
      <c r="J2" s="3"/>
      <c r="K2" s="3"/>
      <c r="L2" s="3"/>
      <c r="M2" s="3"/>
      <c r="N2" s="3"/>
      <c r="O2" s="3"/>
      <c r="P2" s="3"/>
      <c r="Q2" s="3"/>
      <c r="R2" s="3"/>
    </row>
    <row r="3" spans="1:18" s="5" customFormat="1" ht="16.5" customHeight="1" x14ac:dyDescent="0.2">
      <c r="A3" s="8" t="s">
        <v>21</v>
      </c>
      <c r="B3" s="4"/>
      <c r="C3" s="4"/>
      <c r="D3" s="3"/>
      <c r="E3" s="3"/>
      <c r="F3" s="3"/>
      <c r="G3" s="3"/>
      <c r="H3" s="3"/>
      <c r="I3" s="3"/>
      <c r="J3" s="3"/>
      <c r="K3" s="3"/>
      <c r="L3" s="3"/>
      <c r="M3" s="3"/>
      <c r="N3" s="3"/>
      <c r="O3" s="3"/>
      <c r="P3" s="3"/>
      <c r="Q3" s="3"/>
      <c r="R3" s="3"/>
    </row>
    <row r="4" spans="1:18" s="7" customFormat="1" ht="16.149999999999999" customHeight="1" x14ac:dyDescent="0.2">
      <c r="A4" s="5" t="s">
        <v>9</v>
      </c>
      <c r="B4" s="8"/>
      <c r="C4" s="8"/>
      <c r="D4" s="1"/>
      <c r="E4" s="1"/>
      <c r="F4" s="1"/>
      <c r="G4" s="1"/>
      <c r="H4" s="1"/>
      <c r="I4" s="1"/>
      <c r="J4" s="1"/>
      <c r="K4" s="1"/>
      <c r="L4" s="1"/>
      <c r="M4" s="1"/>
      <c r="N4" s="1"/>
      <c r="O4" s="1"/>
      <c r="P4" s="1"/>
      <c r="Q4" s="1"/>
      <c r="R4" s="1"/>
    </row>
    <row r="5" spans="1:18" s="5" customFormat="1" ht="16.149999999999999" customHeight="1" x14ac:dyDescent="0.2">
      <c r="A5" s="5" t="s">
        <v>28</v>
      </c>
      <c r="B5" s="6"/>
      <c r="C5" s="6"/>
    </row>
    <row r="6" spans="1:18" s="5" customFormat="1" ht="16.149999999999999" customHeight="1" x14ac:dyDescent="0.2">
      <c r="A6" s="5" t="s">
        <v>25</v>
      </c>
      <c r="B6" s="6"/>
      <c r="C6" s="6"/>
    </row>
    <row r="7" spans="1:18" s="5" customFormat="1" ht="16.149999999999999" customHeight="1" x14ac:dyDescent="0.2">
      <c r="A7" s="5" t="s">
        <v>26</v>
      </c>
      <c r="B7" s="6"/>
      <c r="C7" s="6"/>
    </row>
    <row r="8" spans="1:18" s="5" customFormat="1" ht="16.149999999999999" customHeight="1" x14ac:dyDescent="0.2">
      <c r="A8" s="9" t="s">
        <v>47</v>
      </c>
      <c r="B8" s="6"/>
      <c r="C8" s="6"/>
    </row>
    <row r="9" spans="1:18" s="3" customFormat="1" ht="16.149999999999999" customHeight="1" x14ac:dyDescent="0.2">
      <c r="A9" s="5" t="s">
        <v>27</v>
      </c>
      <c r="B9" s="6"/>
      <c r="C9" s="6"/>
      <c r="D9" s="5"/>
      <c r="E9" s="5"/>
      <c r="F9" s="5"/>
      <c r="G9" s="5"/>
      <c r="H9" s="5"/>
      <c r="I9" s="5"/>
      <c r="J9" s="5"/>
    </row>
    <row r="10" spans="1:18" s="5" customFormat="1" ht="16.149999999999999" customHeight="1" x14ac:dyDescent="0.2">
      <c r="A10" s="12" t="s">
        <v>40</v>
      </c>
      <c r="B10" s="6"/>
      <c r="C10" s="6"/>
      <c r="D10" s="21"/>
      <c r="E10" s="21"/>
    </row>
    <row r="11" spans="1:18" ht="33.6" customHeight="1" thickBot="1" x14ac:dyDescent="0.3">
      <c r="A11" s="25" t="s">
        <v>3</v>
      </c>
      <c r="B11" s="26"/>
      <c r="C11" s="24" t="s">
        <v>10</v>
      </c>
      <c r="D11" s="23" t="s">
        <v>2</v>
      </c>
      <c r="E11" s="24" t="s">
        <v>11</v>
      </c>
      <c r="F11" s="7"/>
      <c r="G11" s="7"/>
      <c r="H11" s="7"/>
      <c r="I11" s="7"/>
      <c r="J11" s="7"/>
      <c r="K11" s="7"/>
    </row>
    <row r="12" spans="1:18" ht="15.75" thickTop="1" x14ac:dyDescent="0.2">
      <c r="A12" s="48" t="s">
        <v>1</v>
      </c>
      <c r="B12" s="49"/>
      <c r="C12" s="20"/>
      <c r="D12" s="32"/>
      <c r="E12" s="33"/>
      <c r="F12" s="7"/>
      <c r="G12" s="7"/>
      <c r="H12" s="7"/>
      <c r="I12" s="7"/>
      <c r="J12" s="7"/>
      <c r="K12" s="7"/>
    </row>
    <row r="13" spans="1:18" x14ac:dyDescent="0.2">
      <c r="A13" s="50" t="s">
        <v>4</v>
      </c>
      <c r="B13" s="47"/>
      <c r="C13" s="13">
        <v>449903</v>
      </c>
      <c r="D13" s="30">
        <v>0</v>
      </c>
      <c r="E13" s="30">
        <f>C13-D13</f>
        <v>449903</v>
      </c>
      <c r="F13" s="8"/>
      <c r="G13" s="8"/>
      <c r="H13" s="8"/>
      <c r="I13" s="8"/>
      <c r="J13" s="8"/>
      <c r="K13" s="8"/>
      <c r="L13" s="2"/>
    </row>
    <row r="14" spans="1:18" ht="63" customHeight="1" x14ac:dyDescent="0.2">
      <c r="A14" s="44" t="s">
        <v>50</v>
      </c>
      <c r="B14" s="45"/>
      <c r="C14" s="31"/>
      <c r="D14" s="31"/>
      <c r="E14" s="31"/>
      <c r="F14" s="8"/>
      <c r="G14" s="8"/>
      <c r="H14" s="8"/>
      <c r="I14" s="8"/>
      <c r="J14" s="8"/>
      <c r="K14" s="8"/>
      <c r="L14" s="2"/>
    </row>
    <row r="15" spans="1:18" ht="48" customHeight="1" x14ac:dyDescent="0.2">
      <c r="A15" s="44" t="s">
        <v>41</v>
      </c>
      <c r="B15" s="45"/>
      <c r="C15" s="31"/>
      <c r="D15" s="31"/>
      <c r="E15" s="31"/>
      <c r="F15" s="8"/>
      <c r="G15" s="8"/>
      <c r="H15" s="8"/>
      <c r="I15" s="8"/>
      <c r="J15" s="8"/>
      <c r="K15" s="8"/>
      <c r="L15" s="2"/>
    </row>
    <row r="16" spans="1:18" ht="30.95" customHeight="1" x14ac:dyDescent="0.2">
      <c r="A16" s="44" t="s">
        <v>46</v>
      </c>
      <c r="B16" s="45"/>
      <c r="C16" s="31"/>
      <c r="D16" s="31"/>
      <c r="E16" s="31"/>
      <c r="F16" s="8"/>
      <c r="G16" s="8"/>
      <c r="H16" s="8"/>
      <c r="I16" s="8"/>
      <c r="J16" s="8"/>
      <c r="K16" s="8"/>
      <c r="L16" s="2"/>
    </row>
    <row r="17" spans="1:12" ht="29.45" customHeight="1" x14ac:dyDescent="0.2">
      <c r="A17" s="44" t="s">
        <v>42</v>
      </c>
      <c r="B17" s="45"/>
      <c r="C17" s="31"/>
      <c r="D17" s="31"/>
      <c r="E17" s="31"/>
      <c r="F17" s="8"/>
      <c r="G17" s="8"/>
      <c r="H17" s="8"/>
      <c r="I17" s="8"/>
      <c r="J17" s="8"/>
      <c r="K17" s="8"/>
      <c r="L17" s="2"/>
    </row>
    <row r="18" spans="1:12" ht="65.099999999999994" customHeight="1" x14ac:dyDescent="0.2">
      <c r="A18" s="44" t="s">
        <v>43</v>
      </c>
      <c r="B18" s="45"/>
      <c r="C18" s="31"/>
      <c r="D18" s="31"/>
      <c r="E18" s="31"/>
      <c r="F18" s="8"/>
      <c r="G18" s="8"/>
      <c r="H18" s="8"/>
      <c r="I18" s="8"/>
      <c r="J18" s="8"/>
      <c r="K18" s="8"/>
      <c r="L18" s="2"/>
    </row>
    <row r="19" spans="1:12" ht="33.6" customHeight="1" x14ac:dyDescent="0.2">
      <c r="A19" s="44" t="s">
        <v>48</v>
      </c>
      <c r="B19" s="45"/>
      <c r="C19" s="31"/>
      <c r="D19" s="31"/>
      <c r="E19" s="31"/>
      <c r="F19" s="8"/>
      <c r="G19" s="8"/>
      <c r="H19" s="8"/>
      <c r="I19" s="8"/>
      <c r="J19" s="8"/>
      <c r="K19" s="8"/>
      <c r="L19" s="2"/>
    </row>
    <row r="20" spans="1:12" x14ac:dyDescent="0.2">
      <c r="A20" s="50" t="s">
        <v>5</v>
      </c>
      <c r="B20" s="47"/>
      <c r="C20" s="13"/>
      <c r="D20" s="13"/>
      <c r="E20" s="13"/>
      <c r="F20" s="8"/>
      <c r="G20" s="8"/>
      <c r="H20" s="8"/>
      <c r="I20" s="8"/>
      <c r="J20" s="8"/>
      <c r="K20" s="8"/>
      <c r="L20" s="2"/>
    </row>
    <row r="21" spans="1:12" ht="31.5" customHeight="1" x14ac:dyDescent="0.2">
      <c r="A21" s="46" t="s">
        <v>29</v>
      </c>
      <c r="B21" s="51"/>
      <c r="C21" s="13">
        <v>10197</v>
      </c>
      <c r="D21" s="13">
        <v>0</v>
      </c>
      <c r="E21" s="13">
        <f t="shared" ref="E21" si="0">C21-D21</f>
        <v>10197</v>
      </c>
      <c r="F21" s="8"/>
      <c r="G21" s="8"/>
      <c r="H21" s="8"/>
      <c r="I21" s="8"/>
      <c r="J21" s="8"/>
      <c r="K21" s="8"/>
      <c r="L21" s="2"/>
    </row>
    <row r="22" spans="1:12" x14ac:dyDescent="0.2">
      <c r="A22" s="35"/>
      <c r="B22" s="36"/>
      <c r="C22" s="13"/>
      <c r="D22" s="13"/>
      <c r="E22" s="13"/>
      <c r="F22" s="8"/>
      <c r="G22" s="8"/>
      <c r="H22" s="8"/>
      <c r="I22" s="8"/>
      <c r="J22" s="8"/>
      <c r="K22" s="8"/>
      <c r="L22" s="2"/>
    </row>
    <row r="23" spans="1:12" x14ac:dyDescent="0.2">
      <c r="A23" s="50" t="s">
        <v>6</v>
      </c>
      <c r="B23" s="47"/>
      <c r="C23" s="13"/>
      <c r="D23" s="13"/>
      <c r="E23" s="13"/>
      <c r="F23" s="8"/>
      <c r="G23" s="8"/>
      <c r="H23" s="8"/>
      <c r="I23" s="8"/>
      <c r="J23" s="8"/>
      <c r="K23" s="8"/>
      <c r="L23" s="2"/>
    </row>
    <row r="24" spans="1:12" ht="33.6" customHeight="1" x14ac:dyDescent="0.2">
      <c r="A24" s="46" t="s">
        <v>44</v>
      </c>
      <c r="B24" s="47"/>
      <c r="C24" s="13">
        <v>125000</v>
      </c>
      <c r="D24" s="13">
        <v>0</v>
      </c>
      <c r="E24" s="13">
        <f t="shared" ref="E24" si="1">C24-D24</f>
        <v>125000</v>
      </c>
      <c r="F24" s="8"/>
      <c r="G24" s="8"/>
      <c r="H24" s="8"/>
      <c r="I24" s="8"/>
      <c r="J24" s="8"/>
      <c r="K24" s="8"/>
      <c r="L24" s="2"/>
    </row>
    <row r="25" spans="1:12" x14ac:dyDescent="0.2">
      <c r="A25" s="35" t="s">
        <v>39</v>
      </c>
      <c r="B25" s="34"/>
      <c r="C25" s="13">
        <v>20000</v>
      </c>
      <c r="D25" s="13"/>
      <c r="E25" s="13">
        <f>+C25-D25</f>
        <v>20000</v>
      </c>
      <c r="F25" s="8"/>
      <c r="G25" s="8"/>
      <c r="H25" s="8"/>
      <c r="I25" s="8"/>
      <c r="J25" s="8"/>
      <c r="K25" s="8"/>
      <c r="L25" s="2"/>
    </row>
    <row r="26" spans="1:12" ht="30.75" customHeight="1" x14ac:dyDescent="0.2">
      <c r="A26" s="44" t="s">
        <v>45</v>
      </c>
      <c r="B26" s="45"/>
      <c r="C26" s="13">
        <v>33000</v>
      </c>
      <c r="D26" s="13"/>
      <c r="E26" s="13">
        <f>+C26-D26</f>
        <v>33000</v>
      </c>
      <c r="F26" s="8"/>
      <c r="G26" s="8"/>
      <c r="H26" s="8"/>
      <c r="I26" s="8"/>
      <c r="J26" s="8"/>
      <c r="K26" s="8"/>
      <c r="L26" s="2"/>
    </row>
    <row r="27" spans="1:12" x14ac:dyDescent="0.2">
      <c r="A27" s="50" t="s">
        <v>12</v>
      </c>
      <c r="B27" s="47"/>
      <c r="C27" s="13"/>
      <c r="D27" s="13"/>
      <c r="E27" s="13"/>
    </row>
    <row r="28" spans="1:12" x14ac:dyDescent="0.2">
      <c r="A28" s="54" t="s">
        <v>30</v>
      </c>
      <c r="B28" s="55"/>
      <c r="C28" s="13">
        <v>10000</v>
      </c>
      <c r="D28" s="13">
        <v>0</v>
      </c>
      <c r="E28" s="13">
        <f t="shared" ref="E28" si="2">C28-D28</f>
        <v>10000</v>
      </c>
    </row>
    <row r="29" spans="1:12" x14ac:dyDescent="0.2">
      <c r="A29" s="50" t="s">
        <v>7</v>
      </c>
      <c r="B29" s="47"/>
      <c r="C29" s="13"/>
      <c r="D29" s="13"/>
      <c r="E29" s="13"/>
      <c r="F29" s="7"/>
      <c r="G29" s="7"/>
      <c r="H29" s="7"/>
      <c r="I29" s="7"/>
      <c r="J29" s="7"/>
      <c r="K29" s="7"/>
      <c r="L29" s="7"/>
    </row>
    <row r="30" spans="1:12" ht="29.45" customHeight="1" x14ac:dyDescent="0.2">
      <c r="A30" s="46" t="s">
        <v>31</v>
      </c>
      <c r="B30" s="47"/>
      <c r="C30" s="14">
        <v>6000</v>
      </c>
      <c r="D30" s="13">
        <v>0</v>
      </c>
      <c r="E30" s="13">
        <f t="shared" ref="E30" si="3">C30-D30</f>
        <v>6000</v>
      </c>
    </row>
    <row r="31" spans="1:12" x14ac:dyDescent="0.2">
      <c r="A31" s="50" t="s">
        <v>13</v>
      </c>
      <c r="B31" s="47"/>
      <c r="C31" s="14"/>
      <c r="D31" s="13"/>
      <c r="E31" s="13"/>
    </row>
    <row r="32" spans="1:12" s="2" customFormat="1" x14ac:dyDescent="0.2">
      <c r="A32" s="46" t="s">
        <v>38</v>
      </c>
      <c r="B32" s="47"/>
      <c r="C32" s="13">
        <v>5000</v>
      </c>
      <c r="D32" s="13">
        <v>0</v>
      </c>
      <c r="E32" s="13">
        <f t="shared" ref="E32" si="4">C32-D32</f>
        <v>5000</v>
      </c>
    </row>
    <row r="33" spans="1:5" s="2" customFormat="1" x14ac:dyDescent="0.2">
      <c r="A33" s="40" t="s">
        <v>49</v>
      </c>
      <c r="B33" s="39"/>
      <c r="C33" s="13">
        <v>250000</v>
      </c>
      <c r="D33" s="13"/>
      <c r="E33" s="13">
        <f>+C33-D33</f>
        <v>250000</v>
      </c>
    </row>
    <row r="34" spans="1:5" s="2" customFormat="1" ht="15.75" thickBot="1" x14ac:dyDescent="0.25">
      <c r="A34" s="41" t="s">
        <v>32</v>
      </c>
      <c r="B34" s="42"/>
      <c r="C34" s="43">
        <v>900</v>
      </c>
      <c r="D34" s="43"/>
      <c r="E34" s="43">
        <f>+C34-D34</f>
        <v>900</v>
      </c>
    </row>
    <row r="35" spans="1:5" s="2" customFormat="1" ht="15.75" thickTop="1" x14ac:dyDescent="0.2">
      <c r="A35" s="52" t="s">
        <v>0</v>
      </c>
      <c r="B35" s="53"/>
      <c r="C35" s="15">
        <f>SUM(C13:C34)</f>
        <v>910000</v>
      </c>
      <c r="D35" s="15">
        <f t="shared" ref="D35:E35" si="5">SUM(D13:D34)</f>
        <v>0</v>
      </c>
      <c r="E35" s="15">
        <f t="shared" si="5"/>
        <v>910000</v>
      </c>
    </row>
    <row r="36" spans="1:5" s="2" customFormat="1" x14ac:dyDescent="0.2">
      <c r="B36" s="19"/>
      <c r="C36" s="19"/>
      <c r="D36" s="19"/>
      <c r="E36" s="19"/>
    </row>
    <row r="37" spans="1:5" s="2" customFormat="1" ht="30" x14ac:dyDescent="0.2">
      <c r="A37" s="27" t="s">
        <v>22</v>
      </c>
      <c r="B37" s="28" t="s">
        <v>14</v>
      </c>
      <c r="C37" s="28" t="s">
        <v>16</v>
      </c>
      <c r="D37" s="28" t="s">
        <v>17</v>
      </c>
      <c r="E37" s="28" t="s">
        <v>18</v>
      </c>
    </row>
    <row r="38" spans="1:5" s="2" customFormat="1" x14ac:dyDescent="0.25">
      <c r="A38" s="18" t="s">
        <v>34</v>
      </c>
      <c r="B38" s="16"/>
      <c r="C38" s="17">
        <v>0</v>
      </c>
      <c r="D38" s="17">
        <v>0</v>
      </c>
      <c r="E38" s="17">
        <f>C38-D38</f>
        <v>0</v>
      </c>
    </row>
    <row r="39" spans="1:5" s="2" customFormat="1" x14ac:dyDescent="0.25">
      <c r="A39" s="37" t="s">
        <v>33</v>
      </c>
      <c r="B39" s="16" t="s">
        <v>35</v>
      </c>
      <c r="C39" s="17">
        <v>235000</v>
      </c>
      <c r="D39" s="17"/>
      <c r="E39" s="17"/>
    </row>
    <row r="40" spans="1:5" s="2" customFormat="1" ht="15" customHeight="1" x14ac:dyDescent="0.25">
      <c r="A40" s="18" t="s">
        <v>19</v>
      </c>
      <c r="B40" s="16"/>
      <c r="C40" s="17">
        <v>0</v>
      </c>
      <c r="D40" s="17">
        <v>0</v>
      </c>
      <c r="E40" s="17">
        <f t="shared" ref="E40:E41" si="6">C40-D40</f>
        <v>0</v>
      </c>
    </row>
    <row r="41" spans="1:5" s="2" customFormat="1" x14ac:dyDescent="0.25">
      <c r="A41" s="18" t="s">
        <v>20</v>
      </c>
      <c r="B41" s="16"/>
      <c r="C41" s="17">
        <v>0</v>
      </c>
      <c r="D41" s="17">
        <v>0</v>
      </c>
      <c r="E41" s="17">
        <f t="shared" si="6"/>
        <v>0</v>
      </c>
    </row>
    <row r="42" spans="1:5" s="2" customFormat="1" ht="28.5" customHeight="1" x14ac:dyDescent="0.25">
      <c r="A42" s="38" t="s">
        <v>36</v>
      </c>
      <c r="B42" s="22" t="s">
        <v>37</v>
      </c>
      <c r="C42" s="16">
        <v>30000</v>
      </c>
      <c r="D42" s="22"/>
      <c r="E42" s="22"/>
    </row>
    <row r="43" spans="1:5" s="2" customFormat="1" ht="45" x14ac:dyDescent="0.2">
      <c r="A43" s="29" t="s">
        <v>23</v>
      </c>
      <c r="B43" s="28" t="s">
        <v>15</v>
      </c>
      <c r="C43" s="28" t="s">
        <v>10</v>
      </c>
      <c r="D43" s="28" t="s">
        <v>17</v>
      </c>
      <c r="E43" s="28" t="s">
        <v>18</v>
      </c>
    </row>
    <row r="44" spans="1:5" s="2" customFormat="1" x14ac:dyDescent="0.25">
      <c r="A44" s="18"/>
      <c r="B44" s="16"/>
      <c r="C44" s="17">
        <v>0</v>
      </c>
      <c r="D44" s="17">
        <v>0</v>
      </c>
      <c r="E44" s="17">
        <f t="shared" ref="E44" si="7">C44-D44</f>
        <v>0</v>
      </c>
    </row>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sheetData>
  <mergeCells count="20">
    <mergeCell ref="A31:B31"/>
    <mergeCell ref="A32:B32"/>
    <mergeCell ref="A35:B35"/>
    <mergeCell ref="A27:B27"/>
    <mergeCell ref="A28:B28"/>
    <mergeCell ref="A29:B29"/>
    <mergeCell ref="A30:B30"/>
    <mergeCell ref="A12:B12"/>
    <mergeCell ref="A13:B13"/>
    <mergeCell ref="A20:B20"/>
    <mergeCell ref="A21:B21"/>
    <mergeCell ref="A23:B23"/>
    <mergeCell ref="A26:B26"/>
    <mergeCell ref="A24:B24"/>
    <mergeCell ref="A14:B14"/>
    <mergeCell ref="A15:B15"/>
    <mergeCell ref="A16:B16"/>
    <mergeCell ref="A17:B17"/>
    <mergeCell ref="A18:B18"/>
    <mergeCell ref="A19:B19"/>
  </mergeCells>
  <phoneticPr fontId="1" type="noConversion"/>
  <pageMargins left="0.5" right="0.5" top="0.5" bottom="0.5" header="0.25" footer="0"/>
  <pageSetup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Becca Nash</cp:lastModifiedBy>
  <cp:lastPrinted>2019-05-09T23:16:12Z</cp:lastPrinted>
  <dcterms:created xsi:type="dcterms:W3CDTF">2001-02-08T10:40:59Z</dcterms:created>
  <dcterms:modified xsi:type="dcterms:W3CDTF">2019-05-09T23:16:18Z</dcterms:modified>
</cp:coreProperties>
</file>