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Budget'!$A$1:$E$51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2" i="1" l="1"/>
  <c r="B52" i="1"/>
  <c r="D51" i="1"/>
  <c r="B51" i="1"/>
  <c r="E28" i="1"/>
  <c r="E51" i="1"/>
  <c r="E48" i="1"/>
  <c r="E47" i="1"/>
  <c r="E40" i="1"/>
  <c r="E45" i="1"/>
  <c r="D42" i="1"/>
  <c r="C42" i="1"/>
  <c r="E36" i="1"/>
  <c r="E34" i="1"/>
  <c r="E32" i="1"/>
  <c r="E30" i="1"/>
  <c r="E26" i="1"/>
  <c r="E24" i="1"/>
  <c r="E20" i="1"/>
  <c r="E13" i="1"/>
  <c r="E42" i="1"/>
</calcChain>
</file>

<file path=xl/sharedStrings.xml><?xml version="1.0" encoding="utf-8"?>
<sst xmlns="http://schemas.openxmlformats.org/spreadsheetml/2006/main" count="57" uniqueCount="54">
  <si>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</si>
  <si>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</si>
  <si>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</si>
  <si>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</si>
  <si>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</si>
  <si>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</si>
  <si>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</si>
  <si>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</si>
  <si>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</si>
  <si>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</si>
  <si>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</si>
  <si>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</si>
  <si>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</si>
  <si>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</si>
  <si>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</si>
  <si>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</si>
  <si>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</si>
  <si>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</si>
  <si>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</si>
  <si>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</si>
  <si>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</si>
  <si>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</si>
  <si>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</si>
  <si>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</si>
  <si>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</si>
  <si>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</si>
  <si>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</si>
  <si>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</si>
  <si>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</si>
  <si>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</si>
  <si>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Edlund, Senior Scientist: Sediment Analysis; 50% FTE for 3 yrs; Salary=54.5%, Benefits=45.5% ($171,798 over 3 years); this is a grant-funded position</t>
  </si>
  <si>
    <t>Project Manager: Mark Edlund</t>
  </si>
  <si>
    <t>Field and Laboratory Technicians:2 temporary field  and laboratory technicians; 33% FTE for 2 yrs; Salary=54.5%, Benefits=45.5% ($58,884 over 2 years); these are temporary grant-funded position</t>
  </si>
  <si>
    <t>Science Communication Specialist: Outreach and social media;  5.8% FTE for 2 yrs; Salary=100%, Benefits=0% ($12,000 over 2 yrs); this is a grant-funded position</t>
  </si>
  <si>
    <t>TBD, Assistant Scientist: Lake Modeling; 50% FTE for 2 yrs; Salary=71%, Benefits=45.5% ($90,210 over 2 years); this is a grant-funded position</t>
  </si>
  <si>
    <r>
      <t xml:space="preserve">Project Title: </t>
    </r>
    <r>
      <rPr>
        <sz val="11"/>
        <rFont val="Calibri"/>
        <family val="2"/>
        <scheme val="minor"/>
      </rPr>
      <t>Unprecedented change threatens Minnesota's pristine lakes</t>
    </r>
  </si>
  <si>
    <r>
      <t xml:space="preserve">Organization: </t>
    </r>
    <r>
      <rPr>
        <sz val="11"/>
        <rFont val="Calibri"/>
        <family val="2"/>
        <scheme val="minor"/>
      </rPr>
      <t>St. Croix Watershed Research Station, Science Museum of Minnesota</t>
    </r>
  </si>
  <si>
    <r>
      <t xml:space="preserve">Project Length and Completion Date: </t>
    </r>
    <r>
      <rPr>
        <sz val="11"/>
        <rFont val="Calibri"/>
        <family val="2"/>
        <scheme val="minor"/>
      </rPr>
      <t>3 years; June 30, 2023</t>
    </r>
  </si>
  <si>
    <r>
      <t>Today's Date:</t>
    </r>
    <r>
      <rPr>
        <sz val="11"/>
        <rFont val="Calibri"/>
        <family val="2"/>
        <scheme val="minor"/>
      </rPr>
      <t xml:space="preserve"> 4/15/2019</t>
    </r>
  </si>
  <si>
    <t>Lab/Field supplies (bottles, reagents, preservatives, consumables - $10,000)
Dust Monitoring, ADS/NTN Atmospheric Deposition Samplers, 5 @ $5000 ($25,000)
Monitoring buoy supplies, 16@$3200 ($51,200)</t>
  </si>
  <si>
    <t>Water Quality Sonde, YSI EXO2 ($20,000)</t>
  </si>
  <si>
    <t>Water Quality monitoring ($20,000), 6 water quality trips, 2-3 field crew, 10 days and 850 miles/trip to northern Minnesota</t>
  </si>
  <si>
    <t>Lab analysis of water samples:
 TN/TP, DIN/SRP, DOC, DIC: 144 samples @ $112 ($16,128) (unit prices for analysis at SCWRS)</t>
  </si>
  <si>
    <t>Heathcote, Senior Scientist: Water/Air Quality, DNA; 50% FTE for 3 yrs; Salary=54.5%, Benefits=45.5% ($154,392 over 3 years); this is a grant-funded position</t>
  </si>
  <si>
    <t>Lab analysis of pigments samples:
Algal pigment analysis: 240 samples @ $124 ($30,000; University of Regina or competitive bid)</t>
  </si>
  <si>
    <t>Lab analysis of Cyano DNA: 
16S sediment DNA sequencing: 16 cores @ $1500 ($24,000; University of Minnesota or competitive bid)</t>
  </si>
  <si>
    <t>Lab analysis of sediment samples: 
 210-Pb (dating): 16 cores @ $2,500 ($40,000) (unit price for analysis at SCWRS)
 loss-on-ignition: 16 cores @ $800 ($12,800) (unit price for analysis at SCWRS)
 biogeochemistry (Sed P, diatoms, BSi): 16 cores @ $5,780 ($92,480)  (unit prices for analysis at SCWRS)</t>
  </si>
  <si>
    <t>Determining Risk of Toxic Alga in Minnesota Lakes M.L. 2018, Chp. 214, Art. 4, Sec. 02, Subd. 06f: $200,000, Jul 2018-Jun 2021</t>
  </si>
  <si>
    <t>Lab analysis of dust samples: 
Dust chemistry (mass, P frac, N): 120 samples @ $100 ($12,000; Utah State University or competitive bid)</t>
  </si>
  <si>
    <t>Atmospheric Monitoring and Network setup ($2,500) 1 trip, 2 scientists, 6 days, 1000 miles to north central Minnesota</t>
  </si>
  <si>
    <t>Sediment core collection ($6,000), 2 coring trips, 2-3 field crew, 10 days and 850 miles/trip to northern Minnesota</t>
  </si>
  <si>
    <t xml:space="preserve"> All indirect project costs are provide in-kind by the Science Museum of Minnesota (federal indirect rate 45.13% on all direct costs = $383,331)</t>
  </si>
  <si>
    <t>Tracking and Preventing Harmful Algal Blooms M.L. 2016-186-2-04a: $593,000, Jul 2016-Jun 2019</t>
  </si>
  <si>
    <t>Project Budget: $849,392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</si>
</sst>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4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6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164" fontId="3" fillId="0" borderId="5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164" fontId="3" fillId="0" borderId="14" xfId="0" applyNumberFormat="1" applyFont="1" applyBorder="1" applyAlignment="1">
      <alignment horizontal="right" vertical="top" wrapText="1"/>
    </xf>
    <xf numFmtId="165" fontId="3" fillId="0" borderId="3" xfId="1" applyNumberFormat="1" applyFont="1" applyBorder="1" applyAlignment="1">
      <alignment horizontal="left" vertical="top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</cellXfs>
  <cellStyles count="1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5"/>
  <sheetViews>
    <sheetView tabSelected="1" view="pageBreakPreview" zoomScaleSheetLayoutView="100" workbookViewId="0">
      <selection activeCell="C8" sqref="C8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29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26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31</v>
      </c>
      <c r="B5" s="6"/>
      <c r="C5" s="6"/>
    </row>
    <row r="6" spans="1:19" s="5" customFormat="1" ht="16.350000000000001" customHeight="1" x14ac:dyDescent="0.2">
      <c r="A6" s="5" t="s">
        <v>35</v>
      </c>
      <c r="B6" s="6"/>
      <c r="C6" s="6"/>
    </row>
    <row r="7" spans="1:19" s="5" customFormat="1" ht="16.350000000000001" customHeight="1" x14ac:dyDescent="0.2">
      <c r="A7" s="5" t="s">
        <v>36</v>
      </c>
      <c r="B7" s="6"/>
      <c r="C7" s="6"/>
    </row>
    <row r="8" spans="1:19" s="5" customFormat="1" ht="16.350000000000001" customHeight="1" x14ac:dyDescent="0.2">
      <c r="A8" s="9" t="s">
        <v>53</v>
      </c>
      <c r="B8" s="6"/>
      <c r="C8" s="6"/>
    </row>
    <row r="9" spans="1:19" s="3" customFormat="1" ht="16.350000000000001" customHeight="1" x14ac:dyDescent="0.2">
      <c r="A9" s="5" t="s">
        <v>37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38</v>
      </c>
      <c r="B10" s="6"/>
      <c r="C10" s="6"/>
      <c r="D10" s="21"/>
      <c r="E10" s="21"/>
    </row>
    <row r="11" spans="1:19" ht="33.6" customHeight="1" thickBot="1" x14ac:dyDescent="0.3">
      <c r="A11" s="25" t="s">
        <v>3</v>
      </c>
      <c r="B11" s="26"/>
      <c r="C11" s="24" t="s">
        <v>10</v>
      </c>
      <c r="D11" s="23" t="s">
        <v>2</v>
      </c>
      <c r="E11" s="24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0" t="s">
        <v>1</v>
      </c>
      <c r="B12" s="51"/>
      <c r="C12" s="20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">
      <c r="A13" s="38" t="s">
        <v>4</v>
      </c>
      <c r="B13" s="39"/>
      <c r="C13" s="14">
        <v>487284</v>
      </c>
      <c r="D13" s="30">
        <v>0</v>
      </c>
      <c r="E13" s="30">
        <f>C13-D13</f>
        <v>487284</v>
      </c>
      <c r="F13" s="8"/>
      <c r="G13" s="8"/>
      <c r="H13" s="8"/>
      <c r="I13" s="8"/>
      <c r="J13" s="8"/>
      <c r="K13" s="8"/>
      <c r="L13" s="8"/>
      <c r="M13" s="2"/>
    </row>
    <row r="14" spans="1:19" ht="30" customHeight="1" x14ac:dyDescent="0.2">
      <c r="A14" s="46" t="s">
        <v>30</v>
      </c>
      <c r="B14" s="54"/>
      <c r="C14" s="14"/>
      <c r="D14" s="30"/>
      <c r="E14" s="30"/>
      <c r="F14" s="8"/>
      <c r="G14" s="8"/>
      <c r="H14" s="8"/>
      <c r="I14" s="8"/>
      <c r="J14" s="8"/>
      <c r="K14" s="8"/>
      <c r="L14" s="8"/>
      <c r="M14" s="2"/>
    </row>
    <row r="15" spans="1:19" ht="36.950000000000003" customHeight="1" x14ac:dyDescent="0.2">
      <c r="A15" s="52" t="s">
        <v>43</v>
      </c>
      <c r="B15" s="53"/>
      <c r="C15" s="31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 ht="30.95" customHeight="1" x14ac:dyDescent="0.2">
      <c r="A16" s="52" t="s">
        <v>34</v>
      </c>
      <c r="B16" s="54"/>
      <c r="C16" s="31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 ht="36" customHeight="1" x14ac:dyDescent="0.2">
      <c r="A17" s="46" t="s">
        <v>32</v>
      </c>
      <c r="B17" s="47"/>
      <c r="C17" s="31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 ht="36" customHeight="1" x14ac:dyDescent="0.2">
      <c r="A18" s="46" t="s">
        <v>33</v>
      </c>
      <c r="B18" s="47"/>
      <c r="C18" s="31"/>
      <c r="D18" s="31"/>
      <c r="E18" s="31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8" t="s">
        <v>5</v>
      </c>
      <c r="B19" s="39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t="33.950000000000003" customHeight="1" x14ac:dyDescent="0.2">
      <c r="A20" s="40" t="s">
        <v>48</v>
      </c>
      <c r="B20" s="41"/>
      <c r="C20" s="14">
        <v>66000</v>
      </c>
      <c r="D20" s="14">
        <v>0</v>
      </c>
      <c r="E20" s="14">
        <f t="shared" ref="E20" si="0">C20-D20</f>
        <v>66000</v>
      </c>
      <c r="F20" s="8"/>
      <c r="G20" s="8"/>
      <c r="H20" s="8"/>
      <c r="I20" s="8"/>
      <c r="J20" s="8"/>
      <c r="K20" s="8"/>
      <c r="L20" s="8"/>
      <c r="M20" s="2"/>
    </row>
    <row r="21" spans="1:13" ht="30" customHeight="1" x14ac:dyDescent="0.2">
      <c r="A21" s="40" t="s">
        <v>44</v>
      </c>
      <c r="B21" s="47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ht="30" customHeight="1" x14ac:dyDescent="0.2">
      <c r="A22" s="40" t="s">
        <v>45</v>
      </c>
      <c r="B22" s="47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8" t="s">
        <v>6</v>
      </c>
      <c r="B23" s="39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ht="44.1" customHeight="1" x14ac:dyDescent="0.2">
      <c r="A24" s="40" t="s">
        <v>39</v>
      </c>
      <c r="B24" s="41"/>
      <c r="C24" s="14">
        <v>86200</v>
      </c>
      <c r="D24" s="14">
        <v>0</v>
      </c>
      <c r="E24" s="14">
        <f t="shared" ref="E24" si="1">C24-D24</f>
        <v>86200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8" t="s">
        <v>12</v>
      </c>
      <c r="B25" s="39"/>
      <c r="C25" s="14"/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40" t="s">
        <v>40</v>
      </c>
      <c r="B26" s="41"/>
      <c r="C26" s="14">
        <v>20000</v>
      </c>
      <c r="D26" s="14">
        <v>0</v>
      </c>
      <c r="E26" s="14">
        <f t="shared" ref="E26" si="2">C26-D26</f>
        <v>20000</v>
      </c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38" t="s">
        <v>13</v>
      </c>
      <c r="B27" s="39"/>
      <c r="C27" s="14"/>
      <c r="D27" s="14"/>
      <c r="E27" s="14"/>
    </row>
    <row r="28" spans="1:13" ht="14.25" customHeight="1" x14ac:dyDescent="0.2">
      <c r="A28" s="44"/>
      <c r="B28" s="45"/>
      <c r="C28" s="14">
        <v>0</v>
      </c>
      <c r="D28" s="14">
        <v>0</v>
      </c>
      <c r="E28" s="14">
        <f t="shared" ref="E28" si="3">C28-D28</f>
        <v>0</v>
      </c>
    </row>
    <row r="29" spans="1:13" x14ac:dyDescent="0.2">
      <c r="A29" s="38" t="s">
        <v>14</v>
      </c>
      <c r="B29" s="39"/>
      <c r="C29" s="14"/>
      <c r="D29" s="14"/>
      <c r="E29" s="14"/>
    </row>
    <row r="30" spans="1:13" x14ac:dyDescent="0.2">
      <c r="A30" s="44"/>
      <c r="B30" s="45"/>
      <c r="C30" s="14">
        <v>0</v>
      </c>
      <c r="D30" s="14">
        <v>0</v>
      </c>
      <c r="E30" s="14">
        <f t="shared" ref="E30" si="4">C30-D30</f>
        <v>0</v>
      </c>
    </row>
    <row r="31" spans="1:13" x14ac:dyDescent="0.2">
      <c r="A31" s="38" t="s">
        <v>15</v>
      </c>
      <c r="B31" s="39"/>
      <c r="C31" s="14"/>
      <c r="D31" s="14"/>
      <c r="E31" s="14"/>
    </row>
    <row r="32" spans="1:13" x14ac:dyDescent="0.2">
      <c r="A32" s="44"/>
      <c r="B32" s="45"/>
      <c r="C32" s="14">
        <v>0</v>
      </c>
      <c r="D32" s="14">
        <v>0</v>
      </c>
      <c r="E32" s="14">
        <f t="shared" ref="E32" si="5">C32-D32</f>
        <v>0</v>
      </c>
    </row>
    <row r="33" spans="1:13" x14ac:dyDescent="0.2">
      <c r="A33" s="38" t="s">
        <v>16</v>
      </c>
      <c r="B33" s="39"/>
      <c r="C33" s="14"/>
      <c r="D33" s="14"/>
      <c r="E33" s="14"/>
    </row>
    <row r="34" spans="1:13" x14ac:dyDescent="0.2">
      <c r="A34" s="44"/>
      <c r="B34" s="45"/>
      <c r="C34" s="14">
        <v>0</v>
      </c>
      <c r="D34" s="14">
        <v>0</v>
      </c>
      <c r="E34" s="14">
        <f t="shared" ref="E34" si="6">C34-D34</f>
        <v>0</v>
      </c>
    </row>
    <row r="35" spans="1:13" x14ac:dyDescent="0.2">
      <c r="A35" s="38" t="s">
        <v>7</v>
      </c>
      <c r="B35" s="39"/>
      <c r="C35" s="14"/>
      <c r="D35" s="14"/>
      <c r="E35" s="14"/>
      <c r="F35" s="7"/>
      <c r="G35" s="7"/>
      <c r="H35" s="7"/>
      <c r="I35" s="7"/>
      <c r="J35" s="7"/>
      <c r="K35" s="7"/>
      <c r="L35" s="7"/>
      <c r="M35" s="7"/>
    </row>
    <row r="36" spans="1:13" ht="30.95" customHeight="1" x14ac:dyDescent="0.2">
      <c r="A36" s="40" t="s">
        <v>49</v>
      </c>
      <c r="B36" s="41"/>
      <c r="C36" s="15">
        <v>28500</v>
      </c>
      <c r="D36" s="14">
        <v>0</v>
      </c>
      <c r="E36" s="14">
        <f t="shared" ref="E36" si="7">C36-D36</f>
        <v>28500</v>
      </c>
    </row>
    <row r="37" spans="1:13" ht="30.95" customHeight="1" x14ac:dyDescent="0.2">
      <c r="A37" s="46" t="s">
        <v>50</v>
      </c>
      <c r="B37" s="47"/>
      <c r="C37" s="15"/>
      <c r="D37" s="14"/>
      <c r="E37" s="14"/>
    </row>
    <row r="38" spans="1:13" ht="30.95" customHeight="1" x14ac:dyDescent="0.2">
      <c r="A38" s="46" t="s">
        <v>41</v>
      </c>
      <c r="B38" s="47"/>
      <c r="C38" s="15"/>
      <c r="D38" s="14"/>
      <c r="E38" s="14"/>
    </row>
    <row r="39" spans="1:13" x14ac:dyDescent="0.2">
      <c r="A39" s="38" t="s">
        <v>17</v>
      </c>
      <c r="B39" s="39"/>
      <c r="C39" s="15"/>
      <c r="D39" s="14"/>
      <c r="E39" s="14"/>
    </row>
    <row r="40" spans="1:13" s="2" customFormat="1" ht="32.1" customHeight="1" x14ac:dyDescent="0.2">
      <c r="A40" s="40" t="s">
        <v>42</v>
      </c>
      <c r="B40" s="41"/>
      <c r="C40" s="14">
        <v>161408</v>
      </c>
      <c r="D40" s="14">
        <v>0</v>
      </c>
      <c r="E40" s="14">
        <f t="shared" ref="E40" si="8">C40-D40</f>
        <v>161408</v>
      </c>
    </row>
    <row r="41" spans="1:13" s="2" customFormat="1" ht="59.1" customHeight="1" thickBot="1" x14ac:dyDescent="0.25">
      <c r="A41" s="48" t="s">
        <v>46</v>
      </c>
      <c r="B41" s="49"/>
      <c r="C41" s="34"/>
      <c r="D41" s="34"/>
      <c r="E41" s="34"/>
    </row>
    <row r="42" spans="1:13" s="2" customFormat="1" ht="15.75" thickTop="1" x14ac:dyDescent="0.2">
      <c r="A42" s="42" t="s">
        <v>0</v>
      </c>
      <c r="B42" s="43"/>
      <c r="C42" s="36">
        <f>SUM(C13:C40)</f>
        <v>849392</v>
      </c>
      <c r="D42" s="36">
        <f>SUM(D13:D40)</f>
        <v>0</v>
      </c>
      <c r="E42" s="36">
        <f>SUM(E13:E40)</f>
        <v>849392</v>
      </c>
    </row>
    <row r="43" spans="1:13" s="2" customFormat="1" x14ac:dyDescent="0.2">
      <c r="B43" s="19"/>
      <c r="C43" s="19"/>
      <c r="D43" s="19"/>
      <c r="E43" s="19"/>
    </row>
    <row r="44" spans="1:13" s="2" customFormat="1" ht="30" x14ac:dyDescent="0.2">
      <c r="A44" s="27" t="s">
        <v>27</v>
      </c>
      <c r="B44" s="28" t="s">
        <v>18</v>
      </c>
      <c r="C44" s="28" t="s">
        <v>20</v>
      </c>
      <c r="D44" s="28" t="s">
        <v>21</v>
      </c>
      <c r="E44" s="28" t="s">
        <v>22</v>
      </c>
    </row>
    <row r="45" spans="1:13" s="2" customFormat="1" x14ac:dyDescent="0.25">
      <c r="A45" s="18" t="s">
        <v>23</v>
      </c>
      <c r="B45" s="16"/>
      <c r="C45" s="17">
        <v>394269</v>
      </c>
      <c r="D45" s="17">
        <v>0</v>
      </c>
      <c r="E45" s="17">
        <f>C45-D45</f>
        <v>394269</v>
      </c>
    </row>
    <row r="46" spans="1:13" s="2" customFormat="1" ht="30" x14ac:dyDescent="0.25">
      <c r="A46" s="35" t="s">
        <v>51</v>
      </c>
      <c r="B46" s="16"/>
      <c r="C46" s="17"/>
      <c r="D46" s="17"/>
      <c r="E46" s="17"/>
    </row>
    <row r="47" spans="1:13" s="2" customFormat="1" ht="15" customHeight="1" x14ac:dyDescent="0.25">
      <c r="A47" s="18" t="s">
        <v>24</v>
      </c>
      <c r="B47" s="16"/>
      <c r="C47" s="17">
        <v>0</v>
      </c>
      <c r="D47" s="17">
        <v>0</v>
      </c>
      <c r="E47" s="17">
        <f t="shared" ref="E47:E48" si="9">C47-D47</f>
        <v>0</v>
      </c>
    </row>
    <row r="48" spans="1:13" s="2" customFormat="1" x14ac:dyDescent="0.25">
      <c r="A48" s="18" t="s">
        <v>25</v>
      </c>
      <c r="B48" s="16"/>
      <c r="C48" s="17">
        <v>0</v>
      </c>
      <c r="D48" s="17">
        <v>0</v>
      </c>
      <c r="E48" s="17">
        <f t="shared" si="9"/>
        <v>0</v>
      </c>
    </row>
    <row r="49" spans="1:5" s="2" customFormat="1" x14ac:dyDescent="0.25">
      <c r="A49" s="13"/>
      <c r="B49" s="22"/>
      <c r="C49" s="22"/>
      <c r="D49" s="22"/>
      <c r="E49" s="22"/>
    </row>
    <row r="50" spans="1:5" s="2" customFormat="1" ht="45" x14ac:dyDescent="0.2">
      <c r="A50" s="29" t="s">
        <v>28</v>
      </c>
      <c r="B50" s="28" t="s">
        <v>19</v>
      </c>
      <c r="C50" s="28" t="s">
        <v>10</v>
      </c>
      <c r="D50" s="28" t="s">
        <v>21</v>
      </c>
      <c r="E50" s="28" t="s">
        <v>22</v>
      </c>
    </row>
    <row r="51" spans="1:5" s="2" customFormat="1" ht="30" x14ac:dyDescent="0.25">
      <c r="A51" s="35" t="s">
        <v>52</v>
      </c>
      <c r="B51" s="37">
        <f>C51-D51</f>
        <v>141867</v>
      </c>
      <c r="C51" s="17">
        <v>593000</v>
      </c>
      <c r="D51" s="17">
        <f>358133+93000</f>
        <v>451133</v>
      </c>
      <c r="E51" s="17">
        <f t="shared" ref="E51" si="10">C51-D51</f>
        <v>141867</v>
      </c>
    </row>
    <row r="52" spans="1:5" s="2" customFormat="1" ht="30" x14ac:dyDescent="0.25">
      <c r="A52" s="35" t="s">
        <v>47</v>
      </c>
      <c r="B52" s="37">
        <f>C52-D52</f>
        <v>193740</v>
      </c>
      <c r="C52" s="17">
        <v>200000</v>
      </c>
      <c r="D52" s="17">
        <v>6260</v>
      </c>
      <c r="E52" s="17">
        <f t="shared" ref="E52" si="11">C52-D52</f>
        <v>193740</v>
      </c>
    </row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</sheetData>
  <mergeCells count="31">
    <mergeCell ref="A12:B12"/>
    <mergeCell ref="A13:B13"/>
    <mergeCell ref="A15:B15"/>
    <mergeCell ref="A25:B25"/>
    <mergeCell ref="A26:B26"/>
    <mergeCell ref="A14:B14"/>
    <mergeCell ref="A16:B16"/>
    <mergeCell ref="A17:B17"/>
    <mergeCell ref="A18:B18"/>
    <mergeCell ref="A21:B21"/>
    <mergeCell ref="A22:B22"/>
    <mergeCell ref="A27:B27"/>
    <mergeCell ref="A19:B19"/>
    <mergeCell ref="A20:B20"/>
    <mergeCell ref="A23:B23"/>
    <mergeCell ref="A24:B24"/>
    <mergeCell ref="A28:B28"/>
    <mergeCell ref="A29:B29"/>
    <mergeCell ref="A30:B30"/>
    <mergeCell ref="A31:B31"/>
    <mergeCell ref="A32:B32"/>
    <mergeCell ref="A39:B39"/>
    <mergeCell ref="A40:B40"/>
    <mergeCell ref="A42:B42"/>
    <mergeCell ref="A33:B33"/>
    <mergeCell ref="A34:B34"/>
    <mergeCell ref="A35:B35"/>
    <mergeCell ref="A36:B36"/>
    <mergeCell ref="A37:B37"/>
    <mergeCell ref="A38:B38"/>
    <mergeCell ref="A41:B41"/>
  </mergeCells>
  <phoneticPr fontId="1" type="noConversion"/>
  <pageMargins left="0.5" right="0.5" top="0.5" bottom="0.5" header="0.25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2019-05-08T23:33:37Z</dcterms:modified>
</cp:coreProperties>
</file>