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0130" windowHeight="8610"/>
  </bookViews>
  <sheets>
    <sheet name="Sheet1" sheetId="1" r:id="rId1"/>
  </sheets>
  <definedNames>
    <definedName name="_xlnm.Print_Area" localSheetId="0">Sheet1!$A$1:$E$41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/>
  <c r="E38" i="1"/>
  <c r="E37" i="1"/>
  <c r="E36" i="1"/>
  <c r="D34" i="1"/>
  <c r="C32" i="1"/>
  <c r="E32" i="1" s="1"/>
  <c r="C27" i="1"/>
  <c r="E27" i="1" s="1"/>
  <c r="C22" i="1"/>
  <c r="E22" i="1" s="1"/>
  <c r="E13" i="1"/>
  <c r="C34" i="1" l="1"/>
  <c r="E34" i="1"/>
  <c r="B8" i="1" s="1"/>
</calcChain>
</file>

<file path=xl/sharedStrings.xml><?xml version="1.0" encoding="utf-8"?>
<sst xmlns="http://schemas.openxmlformats.org/spreadsheetml/2006/main" count="53" uniqueCount="50">
  <si>
    <t>Attachment A: Project Budget Spreadsheet</t>
  </si>
  <si>
    <t>Environment and Natural Resources Trust Fund</t>
  </si>
  <si>
    <t>M.L. 2020 Budget Spreadsheet</t>
  </si>
  <si>
    <t>Legal Citation:</t>
  </si>
  <si>
    <t>Project Manager: Jeff Peterson</t>
  </si>
  <si>
    <r>
      <t xml:space="preserve">Project Title: </t>
    </r>
    <r>
      <rPr>
        <sz val="11"/>
        <rFont val="Calibri"/>
        <family val="2"/>
        <scheme val="minor"/>
      </rPr>
      <t xml:space="preserve"> Critical Insights from Historical Lake Water Quality Data</t>
    </r>
  </si>
  <si>
    <r>
      <t xml:space="preserve">Organization: </t>
    </r>
    <r>
      <rPr>
        <sz val="11"/>
        <rFont val="Calibri"/>
        <family val="2"/>
        <scheme val="minor"/>
      </rPr>
      <t>Water Resources Center, University of Minnesota</t>
    </r>
  </si>
  <si>
    <t xml:space="preserve">Project Budget: 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</si>
  <si>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Years, July 1, 2020 through June 30, 2023</t>
    </r>
  </si>
  <si>
    <r>
      <t xml:space="preserve">Today's Date: </t>
    </r>
    <r>
      <rPr>
        <sz val="11"/>
        <rFont val="Calibri"/>
        <family val="2"/>
        <scheme val="minor"/>
      </rPr>
      <t xml:space="preserve"> 4/15/2019</t>
    </r>
  </si>
  <si>
    <t>ENVIRONMENT AND NATURAL RESOURCES TRUST FUND BUDGET</t>
  </si>
  <si>
    <t>Budget</t>
  </si>
  <si>
    <t>Amount Spent</t>
  </si>
  <si>
    <t xml:space="preserve">
Balance</t>
  </si>
  <si>
    <t>BUDGET ITEM</t>
  </si>
  <si>
    <t>Personnel (Wages and Benefits)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</si>
  <si>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</si>
  <si>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</si>
  <si>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Other</t>
  </si>
  <si>
    <t>COLUMN TOTAL</t>
  </si>
  <si>
    <t xml:space="preserve">SOURCE AND USE OF OTHER FUNDS CONTRIBUTED TO THE PROJECT
</t>
  </si>
  <si>
    <t>Status (secured or pending)</t>
  </si>
  <si>
    <t xml:space="preserve"> Budget</t>
  </si>
  <si>
    <t>Spent</t>
  </si>
  <si>
    <t>Balance</t>
  </si>
  <si>
    <t>Non-State: Unrecovered Indirect Cost - 54% minus tution</t>
  </si>
  <si>
    <t>pending</t>
  </si>
  <si>
    <t xml:space="preserve">State: </t>
  </si>
  <si>
    <r>
      <t>In kind:</t>
    </r>
    <r>
      <rPr>
        <sz val="11"/>
        <rFont val="Calibri"/>
        <family val="2"/>
        <scheme val="minor"/>
      </rPr>
      <t xml:space="preserve"> Value of Landsat satellite imagery from EROS Data Center. The estimated net value of 30 years (1985-2015) of Landsat imagery over the project period is $820,800 (~1,368 images X $600/per image). Minnesota Supercomputing Institute is providing 300,000 core hours of compute time MSI's Linux cluster, 5 TB of primary (POSIX compliant) data storage and 10 TB of tier 2 (object oriented CEPH) data storage at a value of $24,900.The Minnesota Department of Natural Resources will provide 100 hours per year for 3 years in-kind support to this project, for a value of $18,000. The Minnesota Polution Control Agency and The Metropolitan Council Environmental Services will provide their lake and river water quality data in support of calibration and validation of remote sensing results. </t>
    </r>
  </si>
  <si>
    <t>Secured</t>
  </si>
  <si>
    <t xml:space="preserve">Other ENRTF APPROPRIATIONS AWARDED IN THE LAST SIX YEARS
</t>
  </si>
  <si>
    <t>Amount legally obligated but not yet spent</t>
  </si>
  <si>
    <t>Past and Current ENRTF Appropriation: ENRTF: ML2018 Ch 214 Art4 Sec2 Subd 03b E8181LM PI Jeffery Peterson - Providing Critical Water Quality Information for Lake Management - $250,000 with unspent funds available.</t>
  </si>
  <si>
    <t>Past and Current ENRTF Appropriation: ENRTF: 2018 PI Jacques Finlay - Assessment of Surface Water Quality with Satellite Sensors - Ends June 30, 2019</t>
  </si>
  <si>
    <t>Professor: Peterson $7,455 at 1% FTE per year for 3 years. 36% fringe</t>
  </si>
  <si>
    <t>Researcher 5: Page $115,950, 50% FTE per year for 3 years; 36% fringe</t>
  </si>
  <si>
    <t>Researcher 5: Levers $54,586 at 20% FTE per year; 36% fringe</t>
  </si>
  <si>
    <t>Researcher 6: Olmanson $114,951 at 40% FTE per year for 3 years; 36% fringe</t>
  </si>
  <si>
    <t>Researcher 5: Porter $66,103 at 20% FTE per years 1 &amp; 2; 36% fringe</t>
  </si>
  <si>
    <t>GIS/Web specialist: Unknown $42,235 at 15% FTE per years 2 &amp; 3; 36% fringe</t>
  </si>
  <si>
    <t xml:space="preserve">Graduate Assistant:  One graduate student (MS) $29,524 at 50% FTE for one academic semester and one summer. Fringe is 16%, plus tuition ($7,995) </t>
  </si>
  <si>
    <t>Undergraduate Research Assistants: $17,280 Salary for 4 undergraduate research assistants for one summer; 360 hrs each  ($12/hr; No fringe)</t>
  </si>
  <si>
    <t>Data purchases for property values from CoreLogic</t>
  </si>
  <si>
    <t>Tablets (4) and protective convers for onsite survey administration $400 ea (surveys are conducted on site with Qualtrics, an online survey software that allows real time survey flexibility in response to initial survey answers)</t>
  </si>
  <si>
    <t>Survey materials (uniforms to identify students as UMN staff, paper copies of survey, survey log sheets, information sheets, survey training manual, sample surveys)</t>
  </si>
  <si>
    <t>Camping equipment (Undergraduate researchers will conduct on-site surveys of lakes and will stay overnight in camping facilities.  Students will need camping equipment)</t>
  </si>
  <si>
    <t xml:space="preserve">Fleet vehicles for travel to and from survey locations for survey data collection: $3,474 (Summer fleet leases: $2400 for two vehicles; plus gas: $1,074) </t>
  </si>
  <si>
    <t>Lodging for Undergrads: $5,040 ($20 a day for 63 days per summer for 4 students)</t>
  </si>
  <si>
    <t>Per Diem: $7,560 ($30 a day for 63 days per summer for 4 students)</t>
  </si>
  <si>
    <t xml:space="preserve">In state conferences $4,241 -  3 years. This will cover registration fee and travel cost for researchers and student to present our outcomes at conferences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</si>
</sst>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_);_([$$-409]* \(#,##0\);_([$$-409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4" fillId="0" borderId="0" xfId="2" applyFont="1" applyAlignment="1">
      <alignment vertical="top" wrapText="1"/>
    </xf>
    <xf numFmtId="0" fontId="5" fillId="0" borderId="0" xfId="2" applyFont="1" applyBorder="1" applyAlignment="1">
      <alignment vertical="top" wrapText="1"/>
    </xf>
    <xf numFmtId="0" fontId="5" fillId="0" borderId="0" xfId="2" applyFont="1" applyAlignment="1">
      <alignment vertical="top" wrapText="1"/>
    </xf>
    <xf numFmtId="0" fontId="4" fillId="0" borderId="0" xfId="2" applyFont="1" applyBorder="1" applyAlignment="1">
      <alignment vertical="top"/>
    </xf>
    <xf numFmtId="0" fontId="5" fillId="0" borderId="0" xfId="2" applyFont="1" applyBorder="1" applyAlignment="1">
      <alignment vertical="top"/>
    </xf>
    <xf numFmtId="0" fontId="5" fillId="0" borderId="0" xfId="2" applyFont="1" applyAlignment="1">
      <alignment vertical="top"/>
    </xf>
    <xf numFmtId="0" fontId="4" fillId="0" borderId="0" xfId="2" applyFont="1" applyAlignment="1">
      <alignment vertical="top"/>
    </xf>
    <xf numFmtId="0" fontId="4" fillId="0" borderId="0" xfId="2" applyFont="1" applyBorder="1" applyAlignment="1">
      <alignment vertical="top" wrapText="1"/>
    </xf>
    <xf numFmtId="0" fontId="4" fillId="0" borderId="0" xfId="2" applyFont="1" applyFill="1" applyAlignment="1">
      <alignment vertical="top"/>
    </xf>
    <xf numFmtId="0" fontId="4" fillId="0" borderId="0" xfId="2" applyFont="1" applyAlignment="1">
      <alignment vertical="center"/>
    </xf>
    <xf numFmtId="164" fontId="4" fillId="0" borderId="0" xfId="2" applyNumberFormat="1" applyFont="1" applyBorder="1" applyAlignment="1">
      <alignment horizontal="right" vertical="top"/>
    </xf>
    <xf numFmtId="0" fontId="2" fillId="0" borderId="0" xfId="2" applyFont="1" applyAlignment="1">
      <alignment vertical="top"/>
    </xf>
    <xf numFmtId="0" fontId="4" fillId="2" borderId="1" xfId="2" applyFont="1" applyFill="1" applyBorder="1" applyAlignment="1">
      <alignment wrapText="1"/>
    </xf>
    <xf numFmtId="0" fontId="4" fillId="2" borderId="2" xfId="2" applyFont="1" applyFill="1" applyBorder="1" applyAlignment="1">
      <alignment wrapText="1"/>
    </xf>
    <xf numFmtId="0" fontId="4" fillId="2" borderId="3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6" fillId="0" borderId="5" xfId="2" applyFont="1" applyBorder="1" applyAlignment="1">
      <alignment vertical="top" wrapText="1"/>
    </xf>
    <xf numFmtId="0" fontId="6" fillId="3" borderId="7" xfId="2" applyFont="1" applyFill="1" applyBorder="1" applyAlignment="1">
      <alignment vertical="top" wrapText="1"/>
    </xf>
    <xf numFmtId="0" fontId="6" fillId="3" borderId="6" xfId="2" applyFont="1" applyFill="1" applyBorder="1" applyAlignment="1">
      <alignment vertical="top" wrapText="1"/>
    </xf>
    <xf numFmtId="165" fontId="4" fillId="0" borderId="10" xfId="2" applyNumberFormat="1" applyFont="1" applyBorder="1" applyAlignment="1">
      <alignment horizontal="right" vertical="top" wrapText="1"/>
    </xf>
    <xf numFmtId="165" fontId="4" fillId="3" borderId="10" xfId="2" applyNumberFormat="1" applyFont="1" applyFill="1" applyBorder="1" applyAlignment="1">
      <alignment horizontal="right" vertical="top" wrapText="1"/>
    </xf>
    <xf numFmtId="165" fontId="5" fillId="4" borderId="11" xfId="2" applyNumberFormat="1" applyFont="1" applyFill="1" applyBorder="1" applyAlignment="1">
      <alignment vertical="top" wrapText="1"/>
    </xf>
    <xf numFmtId="165" fontId="5" fillId="4" borderId="12" xfId="2" applyNumberFormat="1" applyFont="1" applyFill="1" applyBorder="1" applyAlignment="1">
      <alignment vertical="top" wrapText="1"/>
    </xf>
    <xf numFmtId="165" fontId="5" fillId="0" borderId="10" xfId="2" applyNumberFormat="1" applyFont="1" applyBorder="1" applyAlignment="1">
      <alignment horizontal="right" vertical="top" wrapText="1"/>
    </xf>
    <xf numFmtId="0" fontId="5" fillId="0" borderId="13" xfId="2" applyFont="1" applyBorder="1" applyAlignment="1">
      <alignment vertical="top" wrapText="1"/>
    </xf>
    <xf numFmtId="165" fontId="4" fillId="0" borderId="11" xfId="2" applyNumberFormat="1" applyFont="1" applyBorder="1" applyAlignment="1">
      <alignment horizontal="right" vertical="top" wrapText="1"/>
    </xf>
    <xf numFmtId="165" fontId="5" fillId="0" borderId="11" xfId="2" applyNumberFormat="1" applyFont="1" applyBorder="1" applyAlignment="1">
      <alignment horizontal="right"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9" xfId="2" applyFont="1" applyBorder="1" applyAlignment="1">
      <alignment horizontal="left" vertical="top" wrapText="1"/>
    </xf>
    <xf numFmtId="165" fontId="5" fillId="0" borderId="3" xfId="2" applyNumberFormat="1" applyFont="1" applyBorder="1" applyAlignment="1">
      <alignment horizontal="right" vertical="top" wrapText="1"/>
    </xf>
    <xf numFmtId="165" fontId="4" fillId="0" borderId="17" xfId="2" applyNumberFormat="1" applyFont="1" applyBorder="1" applyAlignment="1">
      <alignment horizontal="right" vertical="top" wrapText="1"/>
    </xf>
    <xf numFmtId="0" fontId="4" fillId="2" borderId="10" xfId="2" applyFont="1" applyFill="1" applyBorder="1" applyAlignment="1">
      <alignment horizontal="left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0" borderId="10" xfId="2" applyFont="1" applyBorder="1" applyAlignment="1">
      <alignment wrapText="1"/>
    </xf>
    <xf numFmtId="164" fontId="5" fillId="0" borderId="10" xfId="1" applyNumberFormat="1" applyFont="1" applyBorder="1"/>
    <xf numFmtId="164" fontId="5" fillId="0" borderId="10" xfId="1" applyNumberFormat="1" applyFont="1" applyBorder="1" applyAlignment="1">
      <alignment horizontal="right" vertical="top" wrapText="1"/>
    </xf>
    <xf numFmtId="0" fontId="8" fillId="0" borderId="10" xfId="2" applyFont="1" applyFill="1" applyBorder="1" applyAlignment="1">
      <alignment horizontal="center" vertical="top" wrapText="1"/>
    </xf>
    <xf numFmtId="0" fontId="4" fillId="2" borderId="10" xfId="2" applyFont="1" applyFill="1" applyBorder="1" applyAlignment="1">
      <alignment vertical="center" wrapText="1"/>
    </xf>
    <xf numFmtId="0" fontId="4" fillId="0" borderId="10" xfId="2" applyFont="1" applyFill="1" applyBorder="1" applyAlignment="1">
      <alignment wrapText="1"/>
    </xf>
    <xf numFmtId="164" fontId="5" fillId="0" borderId="10" xfId="1" applyNumberFormat="1" applyFont="1" applyFill="1" applyBorder="1" applyAlignment="1">
      <alignment vertical="top"/>
    </xf>
    <xf numFmtId="164" fontId="5" fillId="0" borderId="10" xfId="1" applyNumberFormat="1" applyFont="1" applyFill="1" applyBorder="1" applyAlignment="1">
      <alignment horizontal="right" vertical="top" wrapText="1"/>
    </xf>
    <xf numFmtId="0" fontId="5" fillId="0" borderId="12" xfId="2" applyFont="1" applyBorder="1" applyAlignment="1">
      <alignment vertical="top" wrapText="1"/>
    </xf>
    <xf numFmtId="0" fontId="5" fillId="0" borderId="0" xfId="2" applyFont="1" applyFill="1" applyBorder="1" applyAlignment="1">
      <alignment vertical="top" wrapText="1"/>
    </xf>
    <xf numFmtId="0" fontId="4" fillId="0" borderId="10" xfId="2" applyFont="1" applyBorder="1" applyAlignment="1">
      <alignment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9" xfId="2" applyFont="1" applyBorder="1" applyAlignment="1">
      <alignment horizontal="left" vertical="top" wrapText="1"/>
    </xf>
    <xf numFmtId="0" fontId="4" fillId="0" borderId="8" xfId="2" applyFont="1" applyBorder="1" applyAlignment="1">
      <alignment vertical="top" wrapText="1"/>
    </xf>
    <xf numFmtId="0" fontId="4" fillId="0" borderId="9" xfId="2" applyFont="1" applyBorder="1" applyAlignment="1">
      <alignment vertical="top" wrapText="1"/>
    </xf>
    <xf numFmtId="0" fontId="7" fillId="0" borderId="1" xfId="2" applyFont="1" applyBorder="1" applyAlignment="1">
      <alignment vertical="top" wrapText="1"/>
    </xf>
    <xf numFmtId="0" fontId="7" fillId="0" borderId="4" xfId="2" applyFont="1" applyBorder="1" applyAlignment="1">
      <alignment vertical="top" wrapText="1"/>
    </xf>
    <xf numFmtId="0" fontId="4" fillId="0" borderId="15" xfId="2" applyFont="1" applyFill="1" applyBorder="1" applyAlignment="1">
      <alignment vertical="top" wrapText="1"/>
    </xf>
    <xf numFmtId="0" fontId="4" fillId="0" borderId="16" xfId="2" applyFont="1" applyFill="1" applyBorder="1" applyAlignment="1">
      <alignment vertical="top" wrapText="1"/>
    </xf>
    <xf numFmtId="0" fontId="7" fillId="0" borderId="8" xfId="2" applyFont="1" applyBorder="1" applyAlignment="1">
      <alignment vertical="top" wrapText="1"/>
    </xf>
    <xf numFmtId="0" fontId="7" fillId="0" borderId="9" xfId="2" applyFont="1" applyBorder="1" applyAlignment="1">
      <alignment vertical="top" wrapText="1"/>
    </xf>
    <xf numFmtId="0" fontId="8" fillId="0" borderId="8" xfId="2" applyFont="1" applyBorder="1" applyAlignment="1">
      <alignment vertical="top" wrapText="1"/>
    </xf>
    <xf numFmtId="0" fontId="8" fillId="0" borderId="9" xfId="2" applyFont="1" applyBorder="1" applyAlignment="1">
      <alignment vertical="top" wrapText="1"/>
    </xf>
    <xf numFmtId="0" fontId="7" fillId="0" borderId="14" xfId="2" applyFont="1" applyBorder="1" applyAlignment="1">
      <alignment horizontal="left" vertical="top" wrapText="1"/>
    </xf>
    <xf numFmtId="0" fontId="4" fillId="0" borderId="5" xfId="2" applyFont="1" applyBorder="1" applyAlignment="1">
      <alignment vertical="top" wrapText="1"/>
    </xf>
    <xf numFmtId="0" fontId="4" fillId="0" borderId="6" xfId="2" applyFont="1" applyBorder="1" applyAlignment="1">
      <alignment vertical="top" wrapText="1"/>
    </xf>
    <xf numFmtId="0" fontId="8" fillId="0" borderId="8" xfId="2" applyFont="1" applyFill="1" applyBorder="1" applyAlignment="1">
      <alignment vertical="top" wrapText="1"/>
    </xf>
    <xf numFmtId="0" fontId="8" fillId="0" borderId="9" xfId="2" applyFont="1" applyFill="1" applyBorder="1" applyAlignment="1">
      <alignment vertical="top" wrapText="1"/>
    </xf>
  </cellXfs>
  <cellStyles count="3">
    <cellStyle name="Currency" xfId="1" builtinId="4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173830</xdr:colOff>
      <xdr:row>0</xdr:row>
      <xdr:rowOff>140495</xdr:rowOff>
    </xdr:from>
    <xdr:ext cx="1360073" cy="957262"/>
    <xdr:pic>
      <xdr:nvPicPr>
        <xdr:cNvPr id="2" name="Picture 1" descr="ENRTF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2655" y="140495"/>
          <a:ext cx="1360073" cy="9572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4"/>
  <sheetViews>
    <sheetView tabSelected="1" topLeftCell="A15" workbookViewId="0">
      <selection activeCell="H19" sqref="H19"/>
    </sheetView>
  </sheetViews>
  <sheetFormatPr defaultColWidth="7.7109375" defaultRowHeight="15" x14ac:dyDescent="0.25"/>
  <cols>
    <col min="1" max="1" width="57.140625" style="3" customWidth="1"/>
    <col min="2" max="2" width="16" style="25" customWidth="1"/>
    <col min="3" max="3" width="14.42578125" style="42" customWidth="1"/>
    <col min="4" max="9" width="13.140625" style="3" customWidth="1"/>
    <col min="10" max="10" width="11.140625" style="3" customWidth="1"/>
    <col min="11" max="11" width="11.28515625" style="3" customWidth="1"/>
    <col min="12" max="16384" width="7.7109375" style="3"/>
  </cols>
  <sheetData>
    <row r="1" spans="1:19" x14ac:dyDescent="0.25">
      <c r="A1" s="1" t="s">
        <v>0</v>
      </c>
      <c r="B1" s="2"/>
      <c r="C1" s="2"/>
    </row>
    <row r="2" spans="1:19" s="7" customFormat="1" x14ac:dyDescent="0.25">
      <c r="A2" s="4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s="7" customFormat="1" ht="16.5" customHeight="1" x14ac:dyDescent="0.25">
      <c r="A3" s="8" t="s">
        <v>2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s="1" customFormat="1" ht="16.149999999999999" customHeight="1" x14ac:dyDescent="0.25">
      <c r="A4" s="7" t="s">
        <v>3</v>
      </c>
      <c r="B4" s="8"/>
      <c r="C4" s="8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s="7" customFormat="1" ht="16.149999999999999" customHeight="1" x14ac:dyDescent="0.25">
      <c r="A5" s="9" t="s">
        <v>4</v>
      </c>
      <c r="B5" s="4"/>
      <c r="C5" s="4"/>
    </row>
    <row r="6" spans="1:19" s="7" customFormat="1" ht="16.149999999999999" customHeight="1" x14ac:dyDescent="0.25">
      <c r="A6" s="9" t="s">
        <v>5</v>
      </c>
      <c r="B6" s="4"/>
      <c r="C6" s="4"/>
    </row>
    <row r="7" spans="1:19" s="7" customFormat="1" ht="16.149999999999999" customHeight="1" x14ac:dyDescent="0.25">
      <c r="A7" s="7" t="s">
        <v>6</v>
      </c>
      <c r="B7" s="4"/>
      <c r="C7" s="4"/>
    </row>
    <row r="8" spans="1:19" s="7" customFormat="1" ht="16.149999999999999" customHeight="1" x14ac:dyDescent="0.25">
      <c r="A8" s="10" t="s">
        <v>7</v>
      </c>
      <c r="B8" s="11">
        <f>E34</f>
        <v>480000</v>
      </c>
      <c r="C8" s="4"/>
    </row>
    <row r="9" spans="1:19" s="6" customFormat="1" ht="16.149999999999999" customHeight="1" x14ac:dyDescent="0.25">
      <c r="A9" s="7" t="s">
        <v>8</v>
      </c>
      <c r="B9" s="4"/>
      <c r="C9" s="4"/>
      <c r="D9" s="7"/>
      <c r="E9" s="7"/>
      <c r="F9" s="7"/>
      <c r="G9" s="7"/>
      <c r="H9" s="7"/>
      <c r="I9" s="7"/>
      <c r="J9" s="7"/>
      <c r="K9" s="7"/>
    </row>
    <row r="10" spans="1:19" s="7" customFormat="1" ht="16.149999999999999" customHeight="1" x14ac:dyDescent="0.25">
      <c r="A10" s="9" t="s">
        <v>9</v>
      </c>
      <c r="B10" s="4"/>
      <c r="C10" s="4"/>
      <c r="D10" s="12"/>
      <c r="E10" s="12"/>
    </row>
    <row r="11" spans="1:19" ht="33.4" customHeight="1" thickBot="1" x14ac:dyDescent="0.3">
      <c r="A11" s="13" t="s">
        <v>10</v>
      </c>
      <c r="B11" s="14"/>
      <c r="C11" s="15" t="s">
        <v>11</v>
      </c>
      <c r="D11" s="16" t="s">
        <v>12</v>
      </c>
      <c r="E11" s="15" t="s">
        <v>13</v>
      </c>
      <c r="F11" s="1"/>
      <c r="G11" s="1"/>
      <c r="H11" s="1"/>
      <c r="I11" s="1"/>
      <c r="J11" s="1"/>
      <c r="K11" s="1"/>
      <c r="L11" s="1"/>
    </row>
    <row r="12" spans="1:19" ht="15.75" thickTop="1" x14ac:dyDescent="0.25">
      <c r="A12" s="58" t="s">
        <v>14</v>
      </c>
      <c r="B12" s="59"/>
      <c r="C12" s="17"/>
      <c r="D12" s="18"/>
      <c r="E12" s="19"/>
      <c r="F12" s="1"/>
      <c r="G12" s="1"/>
      <c r="H12" s="1"/>
      <c r="I12" s="1"/>
      <c r="J12" s="1"/>
      <c r="K12" s="1"/>
      <c r="L12" s="1"/>
    </row>
    <row r="13" spans="1:19" x14ac:dyDescent="0.25">
      <c r="A13" s="53" t="s">
        <v>15</v>
      </c>
      <c r="B13" s="54"/>
      <c r="C13" s="20">
        <v>448085</v>
      </c>
      <c r="D13" s="21">
        <v>0</v>
      </c>
      <c r="E13" s="21">
        <f>C13-D13</f>
        <v>448085</v>
      </c>
      <c r="F13" s="8"/>
      <c r="G13" s="8"/>
      <c r="H13" s="8"/>
      <c r="I13" s="8"/>
      <c r="J13" s="8"/>
      <c r="K13" s="8"/>
      <c r="L13" s="8"/>
      <c r="M13" s="2"/>
    </row>
    <row r="14" spans="1:19" ht="15.4" customHeight="1" x14ac:dyDescent="0.25">
      <c r="A14" s="60" t="s">
        <v>34</v>
      </c>
      <c r="B14" s="61"/>
      <c r="C14" s="22"/>
      <c r="D14" s="22"/>
      <c r="E14" s="22"/>
      <c r="F14" s="8"/>
      <c r="G14" s="8"/>
      <c r="H14" s="8"/>
      <c r="I14" s="8"/>
      <c r="J14" s="8"/>
      <c r="K14" s="8"/>
      <c r="L14" s="8"/>
      <c r="M14" s="2"/>
    </row>
    <row r="15" spans="1:19" ht="15.4" customHeight="1" x14ac:dyDescent="0.25">
      <c r="A15" s="55" t="s">
        <v>35</v>
      </c>
      <c r="B15" s="56"/>
      <c r="C15" s="22"/>
      <c r="D15" s="23"/>
      <c r="E15" s="23"/>
      <c r="F15" s="8"/>
      <c r="G15" s="8"/>
      <c r="H15" s="8"/>
      <c r="I15" s="8"/>
      <c r="J15" s="8"/>
      <c r="K15" s="8"/>
      <c r="L15" s="8"/>
      <c r="M15" s="2"/>
    </row>
    <row r="16" spans="1:19" ht="15.4" customHeight="1" x14ac:dyDescent="0.25">
      <c r="A16" s="55" t="s">
        <v>36</v>
      </c>
      <c r="B16" s="56"/>
      <c r="C16" s="22"/>
      <c r="D16" s="23"/>
      <c r="E16" s="23"/>
      <c r="F16" s="8"/>
      <c r="G16" s="8"/>
      <c r="H16" s="8"/>
      <c r="I16" s="8"/>
      <c r="J16" s="8"/>
      <c r="K16" s="8"/>
      <c r="L16" s="8"/>
      <c r="M16" s="2"/>
    </row>
    <row r="17" spans="1:13" ht="15.4" customHeight="1" x14ac:dyDescent="0.25">
      <c r="A17" s="55" t="s">
        <v>37</v>
      </c>
      <c r="B17" s="56"/>
      <c r="C17" s="22"/>
      <c r="D17" s="23"/>
      <c r="E17" s="23"/>
      <c r="F17" s="8"/>
      <c r="G17" s="8"/>
      <c r="H17" s="8"/>
      <c r="I17" s="8"/>
      <c r="J17" s="8"/>
      <c r="K17" s="8"/>
      <c r="L17" s="8"/>
      <c r="M17" s="2"/>
    </row>
    <row r="18" spans="1:13" ht="15.4" customHeight="1" x14ac:dyDescent="0.25">
      <c r="A18" s="55" t="s">
        <v>38</v>
      </c>
      <c r="B18" s="56"/>
      <c r="C18" s="22"/>
      <c r="D18" s="23"/>
      <c r="E18" s="23"/>
      <c r="F18" s="8"/>
      <c r="G18" s="8"/>
      <c r="H18" s="8"/>
      <c r="I18" s="8"/>
      <c r="J18" s="8"/>
      <c r="K18" s="8"/>
      <c r="L18" s="8"/>
      <c r="M18" s="2"/>
    </row>
    <row r="19" spans="1:13" ht="15.4" customHeight="1" x14ac:dyDescent="0.25">
      <c r="A19" s="55" t="s">
        <v>39</v>
      </c>
      <c r="B19" s="56"/>
      <c r="C19" s="22"/>
      <c r="D19" s="23"/>
      <c r="E19" s="23"/>
      <c r="F19" s="8"/>
      <c r="G19" s="8"/>
      <c r="H19" s="8"/>
      <c r="I19" s="8"/>
      <c r="J19" s="8"/>
      <c r="K19" s="8"/>
      <c r="L19" s="8"/>
      <c r="M19" s="2"/>
    </row>
    <row r="20" spans="1:13" ht="15.4" customHeight="1" x14ac:dyDescent="0.25">
      <c r="A20" s="53" t="s">
        <v>40</v>
      </c>
      <c r="B20" s="54"/>
      <c r="C20" s="22"/>
      <c r="D20" s="23"/>
      <c r="E20" s="23"/>
      <c r="F20" s="8"/>
      <c r="G20" s="8"/>
      <c r="H20" s="8"/>
      <c r="I20" s="8"/>
      <c r="J20" s="8"/>
      <c r="K20" s="8"/>
      <c r="L20" s="8"/>
      <c r="M20" s="2"/>
    </row>
    <row r="21" spans="1:13" ht="15.4" customHeight="1" x14ac:dyDescent="0.25">
      <c r="A21" s="53" t="s">
        <v>41</v>
      </c>
      <c r="B21" s="54"/>
      <c r="C21" s="22"/>
      <c r="D21" s="23"/>
      <c r="E21" s="23"/>
      <c r="F21" s="8"/>
      <c r="G21" s="8"/>
      <c r="H21" s="8"/>
      <c r="I21" s="8"/>
      <c r="J21" s="8"/>
      <c r="K21" s="8"/>
      <c r="L21" s="8"/>
      <c r="M21" s="2"/>
    </row>
    <row r="22" spans="1:13" x14ac:dyDescent="0.25">
      <c r="A22" s="47" t="s">
        <v>16</v>
      </c>
      <c r="B22" s="48"/>
      <c r="C22" s="20">
        <f>SUM(C23:C26)</f>
        <v>11600</v>
      </c>
      <c r="D22" s="20">
        <v>0</v>
      </c>
      <c r="E22" s="20">
        <f>C22-D22</f>
        <v>11600</v>
      </c>
      <c r="F22" s="8"/>
      <c r="G22" s="8"/>
      <c r="H22" s="8"/>
      <c r="I22" s="8"/>
      <c r="J22" s="8"/>
      <c r="K22" s="8"/>
      <c r="L22" s="8"/>
      <c r="M22" s="2"/>
    </row>
    <row r="23" spans="1:13" ht="18" customHeight="1" x14ac:dyDescent="0.25">
      <c r="A23" s="53" t="s">
        <v>42</v>
      </c>
      <c r="B23" s="54"/>
      <c r="C23" s="24">
        <v>7000</v>
      </c>
      <c r="D23" s="24"/>
      <c r="E23" s="24"/>
      <c r="F23" s="8"/>
      <c r="G23" s="8"/>
      <c r="H23" s="8"/>
      <c r="I23" s="8"/>
      <c r="J23" s="8"/>
      <c r="K23" s="8"/>
      <c r="L23" s="8"/>
      <c r="M23" s="2"/>
    </row>
    <row r="24" spans="1:13" ht="42.6" customHeight="1" x14ac:dyDescent="0.25">
      <c r="A24" s="57" t="s">
        <v>43</v>
      </c>
      <c r="B24" s="46"/>
      <c r="C24" s="24">
        <v>1600</v>
      </c>
      <c r="D24" s="24"/>
      <c r="E24" s="24"/>
      <c r="F24" s="8"/>
      <c r="G24" s="8"/>
      <c r="H24" s="8"/>
      <c r="I24" s="8"/>
      <c r="J24" s="8"/>
      <c r="K24" s="8"/>
      <c r="L24" s="8"/>
      <c r="M24" s="2"/>
    </row>
    <row r="25" spans="1:13" x14ac:dyDescent="0.25">
      <c r="A25" s="45" t="s">
        <v>44</v>
      </c>
      <c r="B25" s="46"/>
      <c r="C25" s="24">
        <v>2000</v>
      </c>
      <c r="D25" s="24"/>
      <c r="E25" s="24"/>
      <c r="F25" s="8"/>
      <c r="G25" s="8"/>
      <c r="H25" s="8"/>
      <c r="I25" s="8"/>
      <c r="J25" s="8"/>
      <c r="K25" s="8"/>
      <c r="L25" s="8"/>
      <c r="M25" s="2"/>
    </row>
    <row r="26" spans="1:13" ht="30" customHeight="1" x14ac:dyDescent="0.25">
      <c r="A26" s="45" t="s">
        <v>45</v>
      </c>
      <c r="B26" s="46"/>
      <c r="C26" s="24">
        <v>1000</v>
      </c>
      <c r="D26" s="24"/>
      <c r="E26" s="24"/>
      <c r="F26" s="8"/>
      <c r="G26" s="8"/>
      <c r="H26" s="8"/>
      <c r="I26" s="8"/>
      <c r="J26" s="8"/>
      <c r="K26" s="8"/>
      <c r="L26" s="8"/>
      <c r="M26" s="2"/>
    </row>
    <row r="27" spans="1:13" x14ac:dyDescent="0.25">
      <c r="A27" s="47" t="s">
        <v>17</v>
      </c>
      <c r="B27" s="48"/>
      <c r="C27" s="26">
        <f>SUM(C28:C31)</f>
        <v>20315</v>
      </c>
      <c r="D27" s="24"/>
      <c r="E27" s="20">
        <f>C27-D27</f>
        <v>20315</v>
      </c>
      <c r="F27" s="1"/>
      <c r="G27" s="1"/>
      <c r="H27" s="1"/>
      <c r="I27" s="1"/>
      <c r="J27" s="1"/>
      <c r="K27" s="1"/>
      <c r="L27" s="1"/>
      <c r="M27" s="1"/>
    </row>
    <row r="28" spans="1:13" ht="27" customHeight="1" x14ac:dyDescent="0.25">
      <c r="A28" s="53" t="s">
        <v>46</v>
      </c>
      <c r="B28" s="54"/>
      <c r="C28" s="27">
        <v>3474</v>
      </c>
      <c r="D28" s="24">
        <v>0</v>
      </c>
      <c r="E28" s="24"/>
    </row>
    <row r="29" spans="1:13" ht="27" customHeight="1" x14ac:dyDescent="0.25">
      <c r="A29" s="45" t="s">
        <v>47</v>
      </c>
      <c r="B29" s="46"/>
      <c r="C29" s="27">
        <v>5040</v>
      </c>
      <c r="D29" s="24"/>
      <c r="E29" s="24"/>
    </row>
    <row r="30" spans="1:13" ht="27" customHeight="1" x14ac:dyDescent="0.25">
      <c r="A30" s="45" t="s">
        <v>48</v>
      </c>
      <c r="B30" s="46"/>
      <c r="C30" s="27">
        <v>7560</v>
      </c>
      <c r="D30" s="24"/>
      <c r="E30" s="24"/>
    </row>
    <row r="31" spans="1:13" ht="27" customHeight="1" x14ac:dyDescent="0.25">
      <c r="A31" s="28" t="s">
        <v>49</v>
      </c>
      <c r="B31" s="29"/>
      <c r="C31" s="27">
        <v>4241</v>
      </c>
      <c r="D31" s="24"/>
      <c r="E31" s="24"/>
    </row>
    <row r="32" spans="1:13" x14ac:dyDescent="0.25">
      <c r="A32" s="47" t="s">
        <v>18</v>
      </c>
      <c r="B32" s="48"/>
      <c r="C32" s="26">
        <f>SUM(C33:C33)</f>
        <v>0</v>
      </c>
      <c r="D32" s="20"/>
      <c r="E32" s="20">
        <f>C32</f>
        <v>0</v>
      </c>
    </row>
    <row r="33" spans="1:5" s="2" customFormat="1" ht="15.75" thickBot="1" x14ac:dyDescent="0.3">
      <c r="A33" s="49"/>
      <c r="B33" s="50"/>
      <c r="C33" s="30"/>
      <c r="D33" s="30"/>
      <c r="E33" s="30"/>
    </row>
    <row r="34" spans="1:5" s="2" customFormat="1" ht="15.75" thickTop="1" x14ac:dyDescent="0.25">
      <c r="A34" s="51" t="s">
        <v>19</v>
      </c>
      <c r="B34" s="52"/>
      <c r="C34" s="31">
        <f>C32+C27+C22+C13</f>
        <v>480000</v>
      </c>
      <c r="D34" s="31">
        <f>SUM(D13:D33)</f>
        <v>0</v>
      </c>
      <c r="E34" s="31">
        <f>SUM(E13:E33)</f>
        <v>480000</v>
      </c>
    </row>
    <row r="35" spans="1:5" s="2" customFormat="1" ht="45" x14ac:dyDescent="0.25">
      <c r="A35" s="32" t="s">
        <v>20</v>
      </c>
      <c r="B35" s="33" t="s">
        <v>21</v>
      </c>
      <c r="C35" s="33" t="s">
        <v>22</v>
      </c>
      <c r="D35" s="33" t="s">
        <v>23</v>
      </c>
      <c r="E35" s="33" t="s">
        <v>24</v>
      </c>
    </row>
    <row r="36" spans="1:5" s="2" customFormat="1" x14ac:dyDescent="0.25">
      <c r="A36" s="34" t="s">
        <v>25</v>
      </c>
      <c r="B36" s="35" t="s">
        <v>26</v>
      </c>
      <c r="C36" s="36">
        <v>254883</v>
      </c>
      <c r="D36" s="36">
        <v>0</v>
      </c>
      <c r="E36" s="36">
        <f>C36-D36</f>
        <v>254883</v>
      </c>
    </row>
    <row r="37" spans="1:5" s="2" customFormat="1" ht="15" customHeight="1" x14ac:dyDescent="0.25">
      <c r="A37" s="34" t="s">
        <v>27</v>
      </c>
      <c r="B37" s="35"/>
      <c r="C37" s="36">
        <v>0</v>
      </c>
      <c r="D37" s="36">
        <v>0</v>
      </c>
      <c r="E37" s="36">
        <f>C37-D37</f>
        <v>0</v>
      </c>
    </row>
    <row r="38" spans="1:5" s="2" customFormat="1" ht="195.75" customHeight="1" x14ac:dyDescent="0.25">
      <c r="A38" s="44" t="s">
        <v>28</v>
      </c>
      <c r="B38" s="37" t="s">
        <v>29</v>
      </c>
      <c r="C38" s="36">
        <v>863700</v>
      </c>
      <c r="D38" s="36">
        <v>0</v>
      </c>
      <c r="E38" s="36">
        <f>C38-D38</f>
        <v>863700</v>
      </c>
    </row>
    <row r="39" spans="1:5" s="2" customFormat="1" ht="45" x14ac:dyDescent="0.25">
      <c r="A39" s="38" t="s">
        <v>30</v>
      </c>
      <c r="B39" s="33" t="s">
        <v>31</v>
      </c>
      <c r="C39" s="33" t="s">
        <v>11</v>
      </c>
      <c r="D39" s="33" t="s">
        <v>23</v>
      </c>
      <c r="E39" s="33" t="s">
        <v>24</v>
      </c>
    </row>
    <row r="40" spans="1:5" s="43" customFormat="1" ht="60" x14ac:dyDescent="0.25">
      <c r="A40" s="39" t="s">
        <v>32</v>
      </c>
      <c r="B40" s="40">
        <v>180180</v>
      </c>
      <c r="C40" s="41">
        <v>250000</v>
      </c>
      <c r="D40" s="41">
        <v>69820.149999999994</v>
      </c>
      <c r="E40" s="41">
        <f>C40-D40</f>
        <v>180179.85</v>
      </c>
    </row>
    <row r="41" spans="1:5" s="43" customFormat="1" ht="29.65" customHeight="1" x14ac:dyDescent="0.25">
      <c r="A41" s="39" t="s">
        <v>33</v>
      </c>
      <c r="B41" s="40">
        <v>19765</v>
      </c>
      <c r="C41" s="41">
        <v>345000</v>
      </c>
      <c r="D41" s="41">
        <v>325234.88</v>
      </c>
      <c r="E41" s="41">
        <f>C41-D41</f>
        <v>19765.119999999995</v>
      </c>
    </row>
    <row r="42" spans="1:5" s="2" customFormat="1" x14ac:dyDescent="0.25"/>
    <row r="43" spans="1:5" s="2" customFormat="1" x14ac:dyDescent="0.25"/>
    <row r="44" spans="1:5" s="2" customFormat="1" x14ac:dyDescent="0.25"/>
    <row r="45" spans="1:5" s="2" customFormat="1" x14ac:dyDescent="0.25"/>
    <row r="46" spans="1:5" s="2" customFormat="1" x14ac:dyDescent="0.25"/>
    <row r="47" spans="1:5" s="2" customFormat="1" x14ac:dyDescent="0.25"/>
    <row r="48" spans="1:5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</sheetData>
  <mergeCells count="22">
    <mergeCell ref="A17:B17"/>
    <mergeCell ref="A12:B12"/>
    <mergeCell ref="A13:B13"/>
    <mergeCell ref="A14:B14"/>
    <mergeCell ref="A15:B15"/>
    <mergeCell ref="A16:B16"/>
    <mergeCell ref="A28:B28"/>
    <mergeCell ref="A27:B27"/>
    <mergeCell ref="A26:B26"/>
    <mergeCell ref="A18:B18"/>
    <mergeCell ref="A19:B19"/>
    <mergeCell ref="A20:B20"/>
    <mergeCell ref="A21:B21"/>
    <mergeCell ref="A22:B22"/>
    <mergeCell ref="A23:B23"/>
    <mergeCell ref="A24:B24"/>
    <mergeCell ref="A25:B25"/>
    <mergeCell ref="A29:B29"/>
    <mergeCell ref="A30:B30"/>
    <mergeCell ref="A32:B32"/>
    <mergeCell ref="A33:B33"/>
    <mergeCell ref="A34:B34"/>
  </mergeCells>
  <pageMargins left="0.45" right="0.45" top="0.25" bottom="0.2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Lamp</dc:creator>
  <cp:lastModifiedBy>Diana Griffith</cp:lastModifiedBy>
  <cp:lastPrinted>2019-04-23T18:04:47Z</cp:lastPrinted>
  <dcterms:created xsi:type="dcterms:W3CDTF">2019-04-15T16:33:29Z</dcterms:created>
  <dcterms:modified xsi:type="dcterms:W3CDTF">2019-05-06T18:02:26Z</dcterms:modified>
</cp:coreProperties>
</file>