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15330" windowHeight="7080"/>
  </bookViews>
  <sheets>
    <sheet name="Project Budget" sheetId="1" r:id="rId1"/>
  </sheets>
  <calcPr calcId="162913"/>
</workbook>
</file>

<file path=xl/calcChain.xml><?xml version="1.0" encoding="utf-8"?>
<calcChain xmlns="http://schemas.openxmlformats.org/spreadsheetml/2006/main">
  <c r="E32" i="1" l="1"/>
  <c r="C41" i="1"/>
  <c r="E23" i="1"/>
  <c r="E20" i="1"/>
  <c r="C34" i="1" l="1"/>
  <c r="C33" i="1"/>
  <c r="E33" i="1" s="1"/>
  <c r="E42" i="1" l="1"/>
  <c r="E39" i="1"/>
  <c r="E24" i="1" l="1"/>
  <c r="C27" i="1" l="1"/>
  <c r="E27" i="1" s="1"/>
  <c r="E30" i="1"/>
  <c r="E45" i="1" l="1"/>
  <c r="E41" i="1"/>
  <c r="E34" i="1" l="1"/>
  <c r="D35" i="1" l="1"/>
  <c r="C35" i="1"/>
  <c r="E29" i="1"/>
  <c r="E26" i="1"/>
  <c r="E21" i="1"/>
  <c r="E13" i="1"/>
  <c r="E35" i="1" l="1"/>
</calcChain>
</file>

<file path=xl/sharedStrings.xml><?xml version="1.0" encoding="utf-8"?>
<sst xmlns="http://schemas.openxmlformats.org/spreadsheetml/2006/main" count="58" uniqueCount="53">
  <si>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</si>
  <si>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</si>
  <si>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</si>
  <si>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</si>
  <si>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</si>
  <si>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</si>
  <si>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</si>
  <si>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</si>
  <si>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</si>
  <si>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</si>
  <si>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</si>
  <si>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</si>
  <si>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 xml:space="preserve">Printing </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</si>
  <si>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</si>
  <si>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</si>
  <si>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</si>
  <si>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</si>
  <si>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</si>
  <si>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</si>
  <si>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</si>
  <si>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</si>
  <si>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</si>
  <si>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</si>
  <si>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</si>
  <si>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</si>
  <si>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r>
      <t xml:space="preserve">Project Length and Completion Date: </t>
    </r>
    <r>
      <rPr>
        <sz val="11"/>
        <rFont val="Calibri"/>
        <family val="2"/>
        <scheme val="minor"/>
      </rPr>
      <t xml:space="preserve"> 4 years; June 30, 2024</t>
    </r>
  </si>
  <si>
    <r>
      <t xml:space="preserve">Project Manager: </t>
    </r>
    <r>
      <rPr>
        <sz val="11"/>
        <rFont val="Calibri"/>
        <family val="2"/>
        <scheme val="minor"/>
      </rPr>
      <t>Seth Stapleton</t>
    </r>
  </si>
  <si>
    <r>
      <t xml:space="preserve">Organization: </t>
    </r>
    <r>
      <rPr>
        <sz val="11"/>
        <rFont val="Calibri"/>
        <family val="2"/>
        <scheme val="minor"/>
      </rPr>
      <t>Minnesota Zoo</t>
    </r>
  </si>
  <si>
    <t>B. Minerich, Mussel Conservation Specialist (1 person, 65% salary / 35% benefits), 0.8 FTE for 4 years - $302,650</t>
  </si>
  <si>
    <t>S. Stapleton, Principal Investigator / Project Manager. (1 person, 71% salary / 29% benefits), 0.05 FTE for 4 years - $25,400</t>
  </si>
  <si>
    <t>L. Gilles, Education Project Coordinator (1 person, 72% salary / 28% benefits), 0.1 FTE for 4 years - $32,000</t>
  </si>
  <si>
    <t>Travel to field sites in southern and central Minnesota and conduct site visits with project partners ($300 / year x 4 years)</t>
  </si>
  <si>
    <t>Research supplies, including tags, substrate, supplemental feed, and water quality testing kits, to assess the rearing conditions which accelerate the growth and maximize the survival of select mussel species</t>
  </si>
  <si>
    <t>pending</t>
  </si>
  <si>
    <r>
      <t xml:space="preserve">In kind: </t>
    </r>
    <r>
      <rPr>
        <sz val="11"/>
        <rFont val="Calibri"/>
        <family val="2"/>
        <scheme val="minor"/>
      </rPr>
      <t>N/A</t>
    </r>
  </si>
  <si>
    <t>Minnesota Zoo Foundation: Additional supplies and travel (est. at $7,500 / year x 4 years)</t>
  </si>
  <si>
    <t>Intermittent Mussel Educator (100 hours per year for 4 years), $14,000</t>
  </si>
  <si>
    <t>Promotional materials for conferences (1,000 half pages $0.40 x 2 years; 750 full pages x $0.80 x 2 years)</t>
  </si>
  <si>
    <t>TBD (competitive bid): Teacher contracts for updating school materials to meet new state standards (5 teachers x $1,000 ea x 1 summer)-$5,000. Teachers selected through a competitive application process; this project is beyond the scope of their existing teaching contracts and will occur during summer when teachers are off-contract with school districts.</t>
  </si>
  <si>
    <t>TBD (competitive bid): Contract with consultant to copy edit and redesign educational resources for teachers- $2,000. Selection through a competitive bid process.</t>
  </si>
  <si>
    <t>Transportation (bussing) costs for participating schools to attend "Show Us Your Mussels"  - $1,500/school x 6 schools x 4 years</t>
  </si>
  <si>
    <t>Promotional post card mailing to recruit teachers to participate  ( 6,000 post cards x  $0.18 / piece x 4 years)</t>
  </si>
  <si>
    <r>
      <t xml:space="preserve">Today's Date:  </t>
    </r>
    <r>
      <rPr>
        <sz val="11"/>
        <rFont val="Calibri"/>
        <family val="2"/>
        <scheme val="minor"/>
      </rPr>
      <t>April 15, 2019</t>
    </r>
  </si>
  <si>
    <r>
      <t xml:space="preserve">Project Title: </t>
    </r>
    <r>
      <rPr>
        <sz val="11"/>
        <rFont val="Calibri"/>
        <family val="2"/>
        <scheme val="minor"/>
      </rPr>
      <t xml:space="preserve"> Expanding restoration and promoting awareness of native mussels</t>
    </r>
  </si>
  <si>
    <t>Mussel rearing and propagation supplies, including supplies for the construction of systems to breed fish hosts and newly acquired mussels for quarantine. Supplies also include consumables and recurring costs associated with systems' maintenance and continued expansion of the Zoo's holding capacity.</t>
  </si>
  <si>
    <t>Printing mussel conservation educational resources ($30 / copy x 100 copies)</t>
  </si>
  <si>
    <t>Zoo Education staff to present and table at conferences specfically related to the digital media challenge and / or mussel conservation. Conferences include TIES Education Technology Conference, MnSTA Conference on Science Education (MNCOSE), Minnesota Independent School Forum STEM Conference, and Minnesota Educator Academy Conference ($1,200 / year x 4 years)</t>
  </si>
  <si>
    <t>Online promotion for "Show Us Your Mussels" digital media challenge (average $5-$20 per boost; est. $200 / year x 4 years)</t>
  </si>
  <si>
    <t>Rearing native mussels for reintroduction and expanding water quality awareness; M.L. 2017, Chp. 96, Sec. 2, Subd. 04c; Budget and expenditures through April 1, 2019.</t>
  </si>
  <si>
    <t>Clean Water, Land and Legacy Fund appropriation to Minnesota Zoo to support additional staffing costs associated with the Project Manager / Principal Investigator and Mussel Conservation Specialist, as well as supplies and travel (est. at $30,000 / year x 4 years).</t>
  </si>
  <si>
    <t>E. Kalnicky, Evaluation and Research Specialist  (1 person, 67% salary / 33% benefits), 0.03 FTE for 4 years: $17,100</t>
  </si>
  <si>
    <r>
      <t xml:space="preserve">Project Budget: </t>
    </r>
    <r>
      <rPr>
        <sz val="11"/>
        <rFont val="Calibri"/>
        <family val="2"/>
        <scheme val="minor"/>
      </rPr>
      <t>$489,270</t>
    </r>
  </si>
  <si>
    <t>The Zoo's general operating fund to provide additional support to the project, including utilities and administrative costs (est. at 15% of project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</si>
</sst>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57">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165" fontId="3" fillId="0" borderId="3" xfId="1" applyNumberFormat="1" applyFont="1" applyBorder="1" applyAlignment="1">
      <alignment horizontal="center" vertical="center" wrapText="1"/>
    </xf>
    <xf numFmtId="0" fontId="5" fillId="0" borderId="8" xfId="0" applyFont="1" applyBorder="1" applyAlignment="1">
      <alignment vertical="top" wrapText="1"/>
    </xf>
    <xf numFmtId="0" fontId="7" fillId="0" borderId="0" xfId="0" applyFont="1" applyAlignment="1">
      <alignment vertical="top"/>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3" fillId="0" borderId="3" xfId="0" applyFont="1" applyBorder="1" applyAlignment="1">
      <alignment wrapText="1"/>
    </xf>
    <xf numFmtId="165" fontId="3" fillId="0" borderId="3" xfId="1" applyNumberFormat="1" applyFont="1" applyBorder="1" applyAlignment="1">
      <alignment vertical="center"/>
    </xf>
    <xf numFmtId="0" fontId="8" fillId="0" borderId="3" xfId="0" applyFont="1" applyFill="1" applyBorder="1" applyAlignment="1">
      <alignment vertical="top" wrapText="1"/>
    </xf>
    <xf numFmtId="165" fontId="3" fillId="0" borderId="3" xfId="1" applyNumberFormat="1" applyFont="1" applyBorder="1" applyAlignment="1">
      <alignment horizontal="center" vertical="center"/>
    </xf>
    <xf numFmtId="165" fontId="3" fillId="0" borderId="3" xfId="1" applyNumberFormat="1" applyFont="1" applyBorder="1" applyAlignment="1">
      <alignment horizontal="righ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top" wrapText="1"/>
    </xf>
    <xf numFmtId="0" fontId="3" fillId="0" borderId="3" xfId="0" applyFont="1" applyBorder="1" applyAlignment="1">
      <alignment horizontal="left" vertical="center"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vertical="top" wrapText="1"/>
    </xf>
    <xf numFmtId="0" fontId="3"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9"/>
  <sheetViews>
    <sheetView tabSelected="1" view="pageBreakPreview" topLeftCell="A4" zoomScaleNormal="100" zoomScaleSheetLayoutView="100" zoomScalePageLayoutView="70" workbookViewId="0">
      <selection activeCell="A21" sqref="A21:B21"/>
    </sheetView>
  </sheetViews>
  <sheetFormatPr defaultColWidth="7.85546875" defaultRowHeight="15" x14ac:dyDescent="0.2"/>
  <cols>
    <col min="1" max="1" width="68.5703125" style="1" customWidth="1"/>
    <col min="2" max="2" width="39"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24</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21</v>
      </c>
      <c r="B3" s="4"/>
      <c r="C3" s="4"/>
      <c r="D3" s="3"/>
      <c r="E3" s="3"/>
      <c r="F3" s="3"/>
      <c r="G3" s="3"/>
      <c r="H3" s="3"/>
      <c r="I3" s="3"/>
      <c r="J3" s="3"/>
      <c r="K3" s="3"/>
      <c r="L3" s="3"/>
      <c r="M3" s="3"/>
      <c r="N3" s="3"/>
      <c r="O3" s="3"/>
      <c r="P3" s="3"/>
      <c r="Q3" s="3"/>
      <c r="R3" s="3"/>
      <c r="S3" s="3"/>
    </row>
    <row r="4" spans="1:19" s="7" customFormat="1" ht="16.149999999999999" customHeight="1" x14ac:dyDescent="0.2">
      <c r="A4" s="5" t="s">
        <v>9</v>
      </c>
      <c r="B4" s="8"/>
      <c r="C4" s="8"/>
      <c r="D4" s="1"/>
      <c r="E4" s="1"/>
      <c r="F4" s="1"/>
      <c r="G4" s="1"/>
      <c r="H4" s="1"/>
      <c r="I4" s="1"/>
      <c r="J4" s="1"/>
      <c r="K4" s="1"/>
      <c r="L4" s="1"/>
      <c r="M4" s="1"/>
      <c r="N4" s="1"/>
      <c r="O4" s="1"/>
      <c r="P4" s="1"/>
      <c r="Q4" s="1"/>
      <c r="R4" s="1"/>
      <c r="S4" s="1"/>
    </row>
    <row r="5" spans="1:19" s="5" customFormat="1" ht="16.149999999999999" customHeight="1" x14ac:dyDescent="0.2">
      <c r="A5" s="5" t="s">
        <v>26</v>
      </c>
      <c r="B5" s="6"/>
      <c r="C5" s="6"/>
    </row>
    <row r="6" spans="1:19" s="5" customFormat="1" ht="16.149999999999999" customHeight="1" x14ac:dyDescent="0.2">
      <c r="A6" s="12" t="s">
        <v>43</v>
      </c>
      <c r="B6" s="6"/>
      <c r="C6" s="6"/>
    </row>
    <row r="7" spans="1:19" s="5" customFormat="1" ht="16.149999999999999" customHeight="1" x14ac:dyDescent="0.2">
      <c r="A7" s="5" t="s">
        <v>27</v>
      </c>
      <c r="B7" s="6"/>
      <c r="C7" s="6"/>
    </row>
    <row r="8" spans="1:19" s="5" customFormat="1" ht="16.149999999999999" customHeight="1" x14ac:dyDescent="0.2">
      <c r="A8" s="9" t="s">
        <v>51</v>
      </c>
      <c r="B8" s="6"/>
      <c r="C8" s="6"/>
    </row>
    <row r="9" spans="1:19" s="3" customFormat="1" ht="16.149999999999999" customHeight="1" x14ac:dyDescent="0.2">
      <c r="A9" s="5" t="s">
        <v>25</v>
      </c>
      <c r="D9" s="5"/>
      <c r="E9" s="5"/>
      <c r="F9" s="5"/>
      <c r="G9" s="5"/>
      <c r="H9" s="5"/>
      <c r="I9" s="5"/>
      <c r="J9" s="5"/>
      <c r="K9" s="5"/>
    </row>
    <row r="10" spans="1:19" s="5" customFormat="1" ht="16.149999999999999" customHeight="1" x14ac:dyDescent="0.2">
      <c r="A10" s="12" t="s">
        <v>42</v>
      </c>
      <c r="B10" s="6"/>
      <c r="C10" s="6"/>
      <c r="D10" s="23"/>
      <c r="E10" s="23"/>
    </row>
    <row r="11" spans="1:19" ht="33.6" customHeight="1" thickBot="1" x14ac:dyDescent="0.3">
      <c r="A11" s="26" t="s">
        <v>3</v>
      </c>
      <c r="B11" s="27"/>
      <c r="C11" s="25" t="s">
        <v>10</v>
      </c>
      <c r="D11" s="24" t="s">
        <v>2</v>
      </c>
      <c r="E11" s="25" t="s">
        <v>11</v>
      </c>
      <c r="F11" s="7"/>
      <c r="G11" s="7"/>
      <c r="H11" s="7"/>
      <c r="I11" s="7"/>
      <c r="J11" s="7"/>
      <c r="K11" s="7"/>
      <c r="L11" s="7"/>
    </row>
    <row r="12" spans="1:19" ht="15.75" thickTop="1" x14ac:dyDescent="0.2">
      <c r="A12" s="44" t="s">
        <v>1</v>
      </c>
      <c r="B12" s="45"/>
      <c r="C12" s="22"/>
      <c r="D12" s="33"/>
      <c r="E12" s="34"/>
      <c r="F12" s="7"/>
      <c r="G12" s="7"/>
      <c r="H12" s="7"/>
      <c r="I12" s="7"/>
      <c r="J12" s="7"/>
      <c r="K12" s="7"/>
      <c r="L12" s="7"/>
    </row>
    <row r="13" spans="1:19" x14ac:dyDescent="0.2">
      <c r="A13" s="46" t="s">
        <v>4</v>
      </c>
      <c r="B13" s="47"/>
      <c r="C13" s="13">
        <v>391150</v>
      </c>
      <c r="D13" s="31">
        <v>0</v>
      </c>
      <c r="E13" s="31">
        <f>C13-D13</f>
        <v>391150</v>
      </c>
      <c r="F13" s="8"/>
      <c r="G13" s="8"/>
      <c r="H13" s="8"/>
      <c r="I13" s="8"/>
      <c r="J13" s="8"/>
      <c r="K13" s="8"/>
      <c r="L13" s="8"/>
      <c r="M13" s="2"/>
    </row>
    <row r="14" spans="1:19" ht="17.25" customHeight="1" x14ac:dyDescent="0.2">
      <c r="A14" s="52" t="s">
        <v>28</v>
      </c>
      <c r="B14" s="51"/>
      <c r="C14" s="32"/>
      <c r="D14" s="32"/>
      <c r="E14" s="32"/>
      <c r="F14" s="8"/>
      <c r="G14" s="8"/>
      <c r="H14" s="8"/>
      <c r="I14" s="8"/>
      <c r="J14" s="8"/>
      <c r="K14" s="8"/>
      <c r="L14" s="8"/>
      <c r="M14" s="2"/>
    </row>
    <row r="15" spans="1:19" ht="17.25" customHeight="1" x14ac:dyDescent="0.2">
      <c r="A15" s="50" t="s">
        <v>29</v>
      </c>
      <c r="B15" s="51"/>
      <c r="C15" s="32"/>
      <c r="D15" s="32"/>
      <c r="E15" s="32"/>
      <c r="F15" s="8"/>
      <c r="G15" s="8"/>
      <c r="H15" s="8"/>
      <c r="I15" s="8"/>
      <c r="J15" s="8"/>
      <c r="K15" s="8"/>
      <c r="L15" s="8"/>
      <c r="M15" s="2"/>
    </row>
    <row r="16" spans="1:19" ht="17.25" customHeight="1" x14ac:dyDescent="0.2">
      <c r="A16" s="50" t="s">
        <v>30</v>
      </c>
      <c r="B16" s="51"/>
      <c r="C16" s="32"/>
      <c r="D16" s="32"/>
      <c r="E16" s="32"/>
      <c r="F16" s="8"/>
      <c r="G16" s="8"/>
      <c r="H16" s="8"/>
      <c r="I16" s="8"/>
      <c r="J16" s="8"/>
      <c r="K16" s="8"/>
      <c r="L16" s="8"/>
      <c r="M16" s="2"/>
    </row>
    <row r="17" spans="1:13" ht="17.25" customHeight="1" x14ac:dyDescent="0.2">
      <c r="A17" s="52" t="s">
        <v>36</v>
      </c>
      <c r="B17" s="51"/>
      <c r="C17" s="32"/>
      <c r="D17" s="32"/>
      <c r="E17" s="32"/>
      <c r="F17" s="8"/>
      <c r="G17" s="8"/>
      <c r="H17" s="8"/>
      <c r="I17" s="8"/>
      <c r="J17" s="8"/>
      <c r="K17" s="8"/>
      <c r="L17" s="8"/>
      <c r="M17" s="2"/>
    </row>
    <row r="18" spans="1:13" ht="17.25" customHeight="1" x14ac:dyDescent="0.2">
      <c r="A18" s="48" t="s">
        <v>50</v>
      </c>
      <c r="B18" s="49"/>
      <c r="C18" s="32"/>
      <c r="D18" s="32"/>
      <c r="E18" s="32"/>
      <c r="F18" s="8"/>
      <c r="G18" s="8"/>
      <c r="H18" s="8"/>
      <c r="I18" s="8"/>
      <c r="J18" s="8"/>
      <c r="K18" s="8"/>
      <c r="L18" s="8"/>
      <c r="M18" s="2"/>
    </row>
    <row r="19" spans="1:13" x14ac:dyDescent="0.2">
      <c r="A19" s="46" t="s">
        <v>5</v>
      </c>
      <c r="B19" s="47"/>
      <c r="C19" s="13"/>
      <c r="D19" s="13"/>
      <c r="E19" s="13"/>
      <c r="F19" s="8"/>
      <c r="G19" s="8"/>
      <c r="H19" s="8"/>
      <c r="I19" s="8"/>
      <c r="J19" s="8"/>
      <c r="K19" s="8"/>
      <c r="L19" s="8"/>
      <c r="M19" s="2"/>
    </row>
    <row r="20" spans="1:13" ht="31.5" customHeight="1" x14ac:dyDescent="0.2">
      <c r="A20" s="50" t="s">
        <v>39</v>
      </c>
      <c r="B20" s="51"/>
      <c r="C20" s="13">
        <v>2000</v>
      </c>
      <c r="D20" s="13">
        <v>0</v>
      </c>
      <c r="E20" s="13">
        <f t="shared" ref="E20:E23" si="0">C20-D20</f>
        <v>2000</v>
      </c>
      <c r="F20" s="8"/>
      <c r="G20" s="8"/>
      <c r="H20" s="8"/>
      <c r="I20" s="8"/>
      <c r="J20" s="8"/>
      <c r="K20" s="8"/>
      <c r="L20" s="8"/>
      <c r="M20" s="2"/>
    </row>
    <row r="21" spans="1:13" ht="50.25" customHeight="1" x14ac:dyDescent="0.2">
      <c r="A21" s="48" t="s">
        <v>38</v>
      </c>
      <c r="B21" s="49"/>
      <c r="C21" s="13">
        <v>5000</v>
      </c>
      <c r="D21" s="13">
        <v>0</v>
      </c>
      <c r="E21" s="13">
        <f t="shared" si="0"/>
        <v>5000</v>
      </c>
      <c r="F21" s="8"/>
      <c r="G21" s="8"/>
      <c r="H21" s="8"/>
      <c r="I21" s="8"/>
      <c r="J21" s="8"/>
      <c r="K21" s="8"/>
      <c r="L21" s="8"/>
      <c r="M21" s="2"/>
    </row>
    <row r="22" spans="1:13" x14ac:dyDescent="0.2">
      <c r="A22" s="46" t="s">
        <v>6</v>
      </c>
      <c r="B22" s="47"/>
      <c r="C22" s="13"/>
      <c r="D22" s="13"/>
      <c r="E22" s="13"/>
      <c r="F22" s="8"/>
      <c r="G22" s="8"/>
      <c r="H22" s="8"/>
      <c r="I22" s="8"/>
      <c r="J22" s="8"/>
      <c r="K22" s="8"/>
      <c r="L22" s="8"/>
      <c r="M22" s="2"/>
    </row>
    <row r="23" spans="1:13" ht="49.5" customHeight="1" x14ac:dyDescent="0.2">
      <c r="A23" s="50" t="s">
        <v>44</v>
      </c>
      <c r="B23" s="51"/>
      <c r="C23" s="13">
        <v>34500</v>
      </c>
      <c r="D23" s="13">
        <v>0</v>
      </c>
      <c r="E23" s="13">
        <f t="shared" si="0"/>
        <v>34500</v>
      </c>
      <c r="F23" s="8"/>
      <c r="G23" s="8"/>
      <c r="H23" s="8"/>
      <c r="I23" s="8"/>
      <c r="J23" s="8"/>
      <c r="K23" s="8"/>
      <c r="L23" s="8"/>
      <c r="M23" s="2"/>
    </row>
    <row r="24" spans="1:13" ht="33" customHeight="1" x14ac:dyDescent="0.2">
      <c r="A24" s="50" t="s">
        <v>32</v>
      </c>
      <c r="B24" s="51"/>
      <c r="C24" s="13">
        <v>4500</v>
      </c>
      <c r="D24" s="13">
        <v>0</v>
      </c>
      <c r="E24" s="13">
        <f t="shared" ref="E24" si="1">C24-D24</f>
        <v>4500</v>
      </c>
      <c r="F24" s="8"/>
      <c r="G24" s="8"/>
      <c r="H24" s="8"/>
      <c r="I24" s="8"/>
      <c r="J24" s="8"/>
      <c r="K24" s="8"/>
      <c r="L24" s="8"/>
      <c r="M24" s="2"/>
    </row>
    <row r="25" spans="1:13" x14ac:dyDescent="0.2">
      <c r="A25" s="46" t="s">
        <v>12</v>
      </c>
      <c r="B25" s="47"/>
      <c r="C25" s="13"/>
      <c r="D25" s="13"/>
      <c r="E25" s="13"/>
    </row>
    <row r="26" spans="1:13" ht="21" customHeight="1" x14ac:dyDescent="0.2">
      <c r="A26" s="48" t="s">
        <v>45</v>
      </c>
      <c r="B26" s="49"/>
      <c r="C26" s="13">
        <v>3000</v>
      </c>
      <c r="D26" s="13">
        <v>0</v>
      </c>
      <c r="E26" s="13">
        <f t="shared" ref="E26:E27" si="2">C26-D26</f>
        <v>3000</v>
      </c>
    </row>
    <row r="27" spans="1:13" ht="21" customHeight="1" x14ac:dyDescent="0.2">
      <c r="A27" s="50" t="s">
        <v>37</v>
      </c>
      <c r="B27" s="51"/>
      <c r="C27" s="13">
        <f>(1000*0.4*2)+(750*0.8*2)</f>
        <v>2000</v>
      </c>
      <c r="D27" s="13">
        <v>0</v>
      </c>
      <c r="E27" s="13">
        <f t="shared" si="2"/>
        <v>2000</v>
      </c>
    </row>
    <row r="28" spans="1:13" x14ac:dyDescent="0.2">
      <c r="A28" s="46" t="s">
        <v>7</v>
      </c>
      <c r="B28" s="47"/>
      <c r="C28" s="13"/>
      <c r="D28" s="13"/>
      <c r="E28" s="13"/>
      <c r="F28" s="7"/>
      <c r="G28" s="7"/>
      <c r="H28" s="7"/>
      <c r="I28" s="7"/>
      <c r="J28" s="7"/>
      <c r="K28" s="7"/>
      <c r="L28" s="7"/>
      <c r="M28" s="7"/>
    </row>
    <row r="29" spans="1:13" ht="23.25" customHeight="1" x14ac:dyDescent="0.2">
      <c r="A29" s="48" t="s">
        <v>31</v>
      </c>
      <c r="B29" s="49"/>
      <c r="C29" s="14">
        <v>1200</v>
      </c>
      <c r="D29" s="13">
        <v>0</v>
      </c>
      <c r="E29" s="13">
        <f t="shared" ref="E29:E33" si="3">C29-D29</f>
        <v>1200</v>
      </c>
    </row>
    <row r="30" spans="1:13" ht="64.5" customHeight="1" x14ac:dyDescent="0.2">
      <c r="A30" s="50" t="s">
        <v>46</v>
      </c>
      <c r="B30" s="51"/>
      <c r="C30" s="14">
        <v>4800</v>
      </c>
      <c r="D30" s="13">
        <v>0</v>
      </c>
      <c r="E30" s="13">
        <f t="shared" si="3"/>
        <v>4800</v>
      </c>
    </row>
    <row r="31" spans="1:13" x14ac:dyDescent="0.2">
      <c r="A31" s="46" t="s">
        <v>13</v>
      </c>
      <c r="B31" s="47"/>
      <c r="C31" s="14"/>
      <c r="D31" s="13"/>
      <c r="E31" s="13"/>
    </row>
    <row r="32" spans="1:13" ht="30" customHeight="1" x14ac:dyDescent="0.2">
      <c r="A32" s="50" t="s">
        <v>47</v>
      </c>
      <c r="B32" s="51"/>
      <c r="C32" s="14">
        <v>800</v>
      </c>
      <c r="D32" s="14"/>
      <c r="E32" s="13">
        <f t="shared" si="3"/>
        <v>800</v>
      </c>
    </row>
    <row r="33" spans="1:5" ht="24.75" customHeight="1" x14ac:dyDescent="0.2">
      <c r="A33" s="50" t="s">
        <v>41</v>
      </c>
      <c r="B33" s="51"/>
      <c r="C33" s="14">
        <f>6000*0.18*4</f>
        <v>4320</v>
      </c>
      <c r="D33" s="14"/>
      <c r="E33" s="13">
        <f t="shared" si="3"/>
        <v>4320</v>
      </c>
    </row>
    <row r="34" spans="1:5" s="2" customFormat="1" ht="32.25" customHeight="1" thickBot="1" x14ac:dyDescent="0.25">
      <c r="A34" s="53" t="s">
        <v>40</v>
      </c>
      <c r="B34" s="54"/>
      <c r="C34" s="15">
        <f>1500*6*4</f>
        <v>36000</v>
      </c>
      <c r="D34" s="15">
        <v>0</v>
      </c>
      <c r="E34" s="15">
        <f t="shared" ref="E34" si="4">C34-D34</f>
        <v>36000</v>
      </c>
    </row>
    <row r="35" spans="1:5" s="2" customFormat="1" ht="15.75" thickTop="1" x14ac:dyDescent="0.2">
      <c r="A35" s="55" t="s">
        <v>0</v>
      </c>
      <c r="B35" s="56"/>
      <c r="C35" s="16">
        <f>SUM(C13:C34)</f>
        <v>489270</v>
      </c>
      <c r="D35" s="16">
        <f>SUM(D13:D34)</f>
        <v>0</v>
      </c>
      <c r="E35" s="16">
        <f>SUM(E13:E34)</f>
        <v>489270</v>
      </c>
    </row>
    <row r="36" spans="1:5" s="2" customFormat="1" x14ac:dyDescent="0.2">
      <c r="B36" s="20"/>
      <c r="C36" s="20"/>
      <c r="D36" s="20"/>
      <c r="E36" s="20"/>
    </row>
    <row r="37" spans="1:5" s="2" customFormat="1" ht="30" x14ac:dyDescent="0.2">
      <c r="A37" s="28" t="s">
        <v>22</v>
      </c>
      <c r="B37" s="29" t="s">
        <v>14</v>
      </c>
      <c r="C37" s="29" t="s">
        <v>16</v>
      </c>
      <c r="D37" s="29" t="s">
        <v>17</v>
      </c>
      <c r="E37" s="29" t="s">
        <v>18</v>
      </c>
    </row>
    <row r="38" spans="1:5" s="2" customFormat="1" x14ac:dyDescent="0.25">
      <c r="A38" s="19" t="s">
        <v>19</v>
      </c>
      <c r="B38" s="17"/>
      <c r="C38" s="18"/>
      <c r="D38" s="18"/>
      <c r="E38" s="18"/>
    </row>
    <row r="39" spans="1:5" s="2" customFormat="1" ht="30" x14ac:dyDescent="0.25">
      <c r="A39" s="35" t="s">
        <v>35</v>
      </c>
      <c r="B39" s="38" t="s">
        <v>33</v>
      </c>
      <c r="C39" s="39">
        <v>30000</v>
      </c>
      <c r="D39" s="21">
        <v>0</v>
      </c>
      <c r="E39" s="21">
        <f>C39-D39</f>
        <v>30000</v>
      </c>
    </row>
    <row r="40" spans="1:5" s="2" customFormat="1" ht="15" customHeight="1" x14ac:dyDescent="0.25">
      <c r="A40" s="19" t="s">
        <v>20</v>
      </c>
      <c r="B40" s="38"/>
      <c r="C40" s="40"/>
      <c r="D40" s="41"/>
      <c r="E40" s="41"/>
    </row>
    <row r="41" spans="1:5" s="2" customFormat="1" ht="49.5" customHeight="1" x14ac:dyDescent="0.2">
      <c r="A41" s="37" t="s">
        <v>52</v>
      </c>
      <c r="B41" s="38" t="s">
        <v>33</v>
      </c>
      <c r="C41" s="39">
        <f>489270*0.15</f>
        <v>73390.5</v>
      </c>
      <c r="D41" s="21">
        <v>0</v>
      </c>
      <c r="E41" s="21">
        <f>C41-D41</f>
        <v>73390.5</v>
      </c>
    </row>
    <row r="42" spans="1:5" s="42" customFormat="1" ht="66.75" customHeight="1" x14ac:dyDescent="0.2">
      <c r="A42" s="43" t="s">
        <v>49</v>
      </c>
      <c r="B42" s="38" t="s">
        <v>33</v>
      </c>
      <c r="C42" s="21">
        <v>120000</v>
      </c>
      <c r="D42" s="21">
        <v>0</v>
      </c>
      <c r="E42" s="21">
        <f>C42-D42</f>
        <v>120000</v>
      </c>
    </row>
    <row r="43" spans="1:5" s="2" customFormat="1" x14ac:dyDescent="0.25">
      <c r="A43" s="19" t="s">
        <v>34</v>
      </c>
      <c r="B43" s="17"/>
      <c r="C43" s="18"/>
      <c r="D43" s="18"/>
      <c r="E43" s="18"/>
    </row>
    <row r="44" spans="1:5" s="2" customFormat="1" ht="30" x14ac:dyDescent="0.2">
      <c r="A44" s="30" t="s">
        <v>23</v>
      </c>
      <c r="B44" s="29" t="s">
        <v>15</v>
      </c>
      <c r="C44" s="29" t="s">
        <v>10</v>
      </c>
      <c r="D44" s="29" t="s">
        <v>17</v>
      </c>
      <c r="E44" s="29" t="s">
        <v>18</v>
      </c>
    </row>
    <row r="45" spans="1:5" s="2" customFormat="1" ht="45" x14ac:dyDescent="0.25">
      <c r="A45" s="35" t="s">
        <v>48</v>
      </c>
      <c r="B45" s="36">
        <v>249587</v>
      </c>
      <c r="C45" s="21">
        <v>591000</v>
      </c>
      <c r="D45" s="21">
        <v>341413</v>
      </c>
      <c r="E45" s="21">
        <f t="shared" ref="E45" si="5">C45-D45</f>
        <v>249587</v>
      </c>
    </row>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sheetData>
  <mergeCells count="24">
    <mergeCell ref="A31:B31"/>
    <mergeCell ref="A34:B34"/>
    <mergeCell ref="A35:B35"/>
    <mergeCell ref="A25:B25"/>
    <mergeCell ref="A26:B26"/>
    <mergeCell ref="A28:B28"/>
    <mergeCell ref="A29:B29"/>
    <mergeCell ref="A30:B30"/>
    <mergeCell ref="A32:B32"/>
    <mergeCell ref="A33:B33"/>
    <mergeCell ref="A20:B20"/>
    <mergeCell ref="A27:B27"/>
    <mergeCell ref="A19:B19"/>
    <mergeCell ref="A21:B21"/>
    <mergeCell ref="A22:B22"/>
    <mergeCell ref="A24:B24"/>
    <mergeCell ref="A23:B23"/>
    <mergeCell ref="A12:B12"/>
    <mergeCell ref="A13:B13"/>
    <mergeCell ref="A18:B18"/>
    <mergeCell ref="A15:B15"/>
    <mergeCell ref="A14:B14"/>
    <mergeCell ref="A16:B16"/>
    <mergeCell ref="A17:B17"/>
  </mergeCells>
  <phoneticPr fontId="1" type="noConversion"/>
  <pageMargins left="0.5" right="0.5" top="0.5" bottom="0.5" header="0.25" footer="0"/>
  <pageSetup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Budget</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2019-04-12T21:35:56Z</cp:lastPrinted>
  <dcterms:created xsi:type="dcterms:W3CDTF">2001-02-08T10:40:59Z</dcterms:created>
  <dcterms:modified xsi:type="dcterms:W3CDTF">2019-05-09T12:31:27Z</dcterms:modified>
</cp:coreProperties>
</file>