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17970" windowHeight="10860"/>
  </bookViews>
  <sheets>
    <sheet name="Project Budget" sheetId="1" r:id="rId1"/>
  </sheets>
  <definedNames>
    <definedName name="_xlnm.Print_Area" localSheetId="0">'Project Budget'!$A$1:$E$35</definedName>
  </definedNames>
  <calcPr calcId="162913"/>
</workbook>
</file>

<file path=xl/calcChain.xml><?xml version="1.0" encoding="utf-8"?>
<calcChain xmlns="http://schemas.openxmlformats.org/spreadsheetml/2006/main">
  <c r="C13" i="1" l="1"/>
  <c r="C26" i="1" l="1"/>
  <c r="E22" i="1"/>
  <c r="E21" i="1"/>
  <c r="E23" i="1"/>
  <c r="E35" i="1" l="1"/>
  <c r="E32" i="1"/>
  <c r="E31" i="1"/>
  <c r="E30" i="1" l="1"/>
  <c r="D27" i="1" l="1"/>
  <c r="C27" i="1"/>
  <c r="E26" i="1"/>
  <c r="E24" i="1"/>
  <c r="E13" i="1"/>
  <c r="E27" i="1" l="1"/>
</calcChain>
</file>

<file path=xl/sharedStrings.xml><?xml version="1.0" encoding="utf-8"?>
<sst xmlns="http://schemas.openxmlformats.org/spreadsheetml/2006/main" count="44" uniqueCount="41">
  <si>
    <t>COLUMN TOTAL</t>
  </si>
  <si>
    <t>BUDGET ITEM</t>
  </si>
  <si>
    <t>Amount Spent</t>
  </si>
  <si>
    <t>ENVIRONMENT AND NATURAL RESOURCES TRUST FUND BUDGET</t>
  </si>
  <si>
    <t>Personnel (Wages and Benefits)</t>
  </si>
  <si>
    <t>Equipment/Tools/Supplies</t>
  </si>
  <si>
    <r>
      <t>Travel expenses in Minnesota</t>
    </r>
    <r>
      <rPr>
        <sz val="11"/>
        <rFont val="Arial"/>
        <family val="2"/>
      </rPr>
      <t/>
    </r>
  </si>
  <si>
    <t>Environment and Natural Resources Trust Fund</t>
  </si>
  <si>
    <t>Legal Citation:</t>
  </si>
  <si>
    <t>Budget</t>
  </si>
  <si>
    <t xml:space="preserve">
Balance</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</si>
  <si>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</si>
  <si>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</si>
  <si>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</si>
  <si>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</si>
  <si>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</si>
  <si>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</si>
  <si>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</si>
  <si>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</si>
  <si>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</si>
  <si>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</si>
  <si>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</si>
  <si>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Secured</t>
  </si>
  <si>
    <r>
      <t xml:space="preserve">Project Length and Completion Date: </t>
    </r>
    <r>
      <rPr>
        <sz val="11"/>
        <rFont val="Calibri"/>
        <family val="2"/>
        <scheme val="minor"/>
      </rPr>
      <t xml:space="preserve"> 5 years - June 30, 2025</t>
    </r>
  </si>
  <si>
    <t>Field GPS capable tablet for ground truthing (3 @$1,500)</t>
  </si>
  <si>
    <t>Chris Lord, ACD District Manager, $14,720 ($70.5/hr - 67% salary 33% benefits), 0.02 FTE each year for 5 years - protocol QAQC</t>
  </si>
  <si>
    <t>Kathy Berkness, ACD Office Administrator, $5,011 ($48/hr - 67% salary 33% benefits), 0.01 FTE each year for 5 years - project finances</t>
  </si>
  <si>
    <t>GIS Specialist, $109,620 ($52.5/hr - 67% salary 33% benefits),  0.2 FTE each year for 5 years - protocol, technology and systems management</t>
  </si>
  <si>
    <t>Digitizing Technician, $1,057,050 ($37.5/hr - 67% salary 33% benefits),  3.0 FTE each year for 4.5 years - digitize delineated polygons and populate attribute tables per ecologists notes</t>
  </si>
  <si>
    <t>ARC GIS licenses (7 @ $1,700)</t>
  </si>
  <si>
    <t>Computer work stations with large dual monitors (7 @ 2,000)</t>
  </si>
  <si>
    <t>Digitizing tablets (6 @ $300)</t>
  </si>
  <si>
    <r>
      <t xml:space="preserve">Project Manager: </t>
    </r>
    <r>
      <rPr>
        <sz val="11"/>
        <rFont val="Calibri"/>
        <family val="2"/>
        <scheme val="minor"/>
      </rPr>
      <t>Chris Lord, Anoka Conservation District Manager</t>
    </r>
  </si>
  <si>
    <r>
      <t xml:space="preserve">In kind: </t>
    </r>
    <r>
      <rPr>
        <sz val="11"/>
        <rFont val="Calibri"/>
        <family val="2"/>
        <scheme val="minor"/>
      </rPr>
      <t>MCD member districts will provide facilities, oversight, project management, and technical assistance as needed.</t>
    </r>
  </si>
  <si>
    <r>
      <t xml:space="preserve">Organization: </t>
    </r>
    <r>
      <rPr>
        <sz val="11"/>
        <rFont val="Calibri"/>
        <family val="2"/>
        <scheme val="minor"/>
      </rPr>
      <t>Metropolitan Conservation District Joint Powers Board</t>
    </r>
  </si>
  <si>
    <r>
      <t>Project Title:</t>
    </r>
    <r>
      <rPr>
        <sz val="11"/>
        <rFont val="Calibri"/>
        <family val="2"/>
        <scheme val="minor"/>
      </rPr>
      <t xml:space="preserve"> Update and Expand 11-County Metro MLCCS Coverage</t>
    </r>
  </si>
  <si>
    <r>
      <t xml:space="preserve">Today's Date:  </t>
    </r>
    <r>
      <rPr>
        <sz val="11"/>
        <rFont val="Calibri"/>
        <family val="2"/>
        <scheme val="minor"/>
      </rPr>
      <t>April 15, 2019</t>
    </r>
  </si>
  <si>
    <t xml:space="preserve">This project is highly computer based and will require specialized computer equipment, which will be largely fully depreciated by the end of the five year grant term. </t>
  </si>
  <si>
    <t>Ecologists, $1,637,723 ($52.5/hr - 67% salary 33% benefits), 3.32 FTE each year for 4.5 years - delineate and identify polygons on high resolutions aerial photos, and conduct extensive field investigations of natural areas, develop analytical protocols for ecological resources and prepare example work products for portions of three subsections, and provide cross training to other agencies.</t>
  </si>
  <si>
    <t xml:space="preserve">Mileage for ground truthing (50 miles x 200 days x 4.5 years x 3 employees x $0.58/mile per the commissioner's plan) </t>
  </si>
  <si>
    <r>
      <t xml:space="preserve">Project Budget: </t>
    </r>
    <r>
      <rPr>
        <sz val="11"/>
        <rFont val="Calibri"/>
        <family val="2"/>
        <scheme val="minor"/>
      </rPr>
      <t>$2,824,124 Personnel + $32,200 Equipment/Supplies + $78,300 Mileage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</si>
</sst>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10"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sz val="9"/>
      <name val="Calibri"/>
      <family val="2"/>
      <scheme val="minor"/>
    </font>
    <font>
      <sz val="9"/>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52">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0" fontId="3" fillId="0" borderId="0" xfId="0" applyFont="1"/>
    <xf numFmtId="164" fontId="3" fillId="0" borderId="3"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7"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0" xfId="0" applyFont="1" applyFill="1" applyBorder="1" applyAlignment="1">
      <alignment horizontal="center" wrapText="1"/>
    </xf>
    <xf numFmtId="0" fontId="4" fillId="2" borderId="2" xfId="0" applyFont="1" applyFill="1" applyBorder="1" applyAlignment="1">
      <alignment horizontal="center" wrapText="1"/>
    </xf>
    <xf numFmtId="0" fontId="4" fillId="2" borderId="15"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8" xfId="0" applyFont="1" applyFill="1" applyBorder="1" applyAlignment="1">
      <alignment vertical="top" wrapText="1"/>
    </xf>
    <xf numFmtId="0" fontId="5" fillId="4" borderId="9" xfId="0" applyFont="1" applyFill="1" applyBorder="1" applyAlignment="1">
      <alignment vertical="top" wrapText="1"/>
    </xf>
    <xf numFmtId="165" fontId="3" fillId="0" borderId="3" xfId="1" applyNumberFormat="1" applyFont="1" applyBorder="1" applyAlignment="1">
      <alignment horizontal="center" vertical="center"/>
    </xf>
    <xf numFmtId="165" fontId="3" fillId="0" borderId="3" xfId="1" applyNumberFormat="1" applyFont="1" applyBorder="1" applyAlignment="1">
      <alignment horizontal="right" vertical="center" wrapText="1"/>
    </xf>
    <xf numFmtId="0" fontId="8" fillId="0" borderId="11" xfId="0" applyFont="1" applyBorder="1" applyAlignment="1">
      <alignment horizontal="left" vertical="top" wrapText="1"/>
    </xf>
    <xf numFmtId="0" fontId="8" fillId="0" borderId="13" xfId="0" applyFont="1" applyBorder="1" applyAlignment="1">
      <alignment horizontal="left" vertical="top" wrapText="1"/>
    </xf>
    <xf numFmtId="0" fontId="4" fillId="0" borderId="7"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8" fillId="0" borderId="11" xfId="0" applyFont="1" applyBorder="1" applyAlignment="1">
      <alignment vertical="top" wrapText="1"/>
    </xf>
    <xf numFmtId="0" fontId="9" fillId="0" borderId="13" xfId="0" applyFont="1" applyBorder="1" applyAlignment="1">
      <alignment vertical="top" wrapText="1"/>
    </xf>
    <xf numFmtId="0" fontId="8" fillId="0" borderId="13" xfId="0" applyFont="1" applyBorder="1" applyAlignment="1">
      <alignment vertical="top" wrapText="1"/>
    </xf>
    <xf numFmtId="0" fontId="0" fillId="0" borderId="13" xfId="0"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79"/>
  <sheetViews>
    <sheetView tabSelected="1" view="pageBreakPreview" zoomScaleNormal="100" zoomScaleSheetLayoutView="100" zoomScalePageLayoutView="70" workbookViewId="0">
      <selection activeCell="G27" sqref="G27"/>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21</v>
      </c>
      <c r="B1" s="2"/>
      <c r="C1" s="2"/>
    </row>
    <row r="2" spans="1:19" s="5" customFormat="1" x14ac:dyDescent="0.2">
      <c r="A2" s="6" t="s">
        <v>7</v>
      </c>
      <c r="B2" s="4"/>
      <c r="C2" s="4"/>
      <c r="D2" s="3"/>
      <c r="E2" s="3"/>
      <c r="F2" s="3"/>
      <c r="G2" s="3"/>
      <c r="H2" s="3"/>
      <c r="I2" s="3"/>
      <c r="J2" s="3"/>
      <c r="K2" s="3"/>
      <c r="L2" s="3"/>
      <c r="M2" s="3"/>
      <c r="N2" s="3"/>
      <c r="O2" s="3"/>
      <c r="P2" s="3"/>
      <c r="Q2" s="3"/>
      <c r="R2" s="3"/>
      <c r="S2" s="3"/>
    </row>
    <row r="3" spans="1:19" s="5" customFormat="1" ht="16.5" customHeight="1" x14ac:dyDescent="0.2">
      <c r="A3" s="8" t="s">
        <v>18</v>
      </c>
      <c r="B3" s="4"/>
      <c r="C3" s="4"/>
      <c r="D3" s="3"/>
      <c r="E3" s="3"/>
      <c r="F3" s="3"/>
      <c r="G3" s="3"/>
      <c r="H3" s="3"/>
      <c r="I3" s="3"/>
      <c r="J3" s="3"/>
      <c r="K3" s="3"/>
      <c r="L3" s="3"/>
      <c r="M3" s="3"/>
      <c r="N3" s="3"/>
      <c r="O3" s="3"/>
      <c r="P3" s="3"/>
      <c r="Q3" s="3"/>
      <c r="R3" s="3"/>
      <c r="S3" s="3"/>
    </row>
    <row r="4" spans="1:19" s="7" customFormat="1" ht="16.149999999999999" customHeight="1" x14ac:dyDescent="0.2">
      <c r="A4" s="5" t="s">
        <v>8</v>
      </c>
      <c r="B4" s="8"/>
      <c r="C4" s="8"/>
      <c r="D4" s="1"/>
      <c r="E4" s="1"/>
      <c r="F4" s="1"/>
      <c r="G4" s="1"/>
      <c r="H4" s="1"/>
      <c r="I4" s="1"/>
      <c r="J4" s="1"/>
      <c r="K4" s="1"/>
      <c r="L4" s="1"/>
      <c r="M4" s="1"/>
      <c r="N4" s="1"/>
      <c r="O4" s="1"/>
      <c r="P4" s="1"/>
      <c r="Q4" s="1"/>
      <c r="R4" s="1"/>
      <c r="S4" s="1"/>
    </row>
    <row r="5" spans="1:19" s="5" customFormat="1" ht="16.149999999999999" customHeight="1" x14ac:dyDescent="0.2">
      <c r="A5" s="5" t="s">
        <v>32</v>
      </c>
      <c r="B5" s="6"/>
      <c r="C5" s="6"/>
    </row>
    <row r="6" spans="1:19" s="5" customFormat="1" ht="16.149999999999999" customHeight="1" x14ac:dyDescent="0.2">
      <c r="A6" s="5" t="s">
        <v>35</v>
      </c>
      <c r="B6" s="6"/>
      <c r="C6" s="6"/>
    </row>
    <row r="7" spans="1:19" s="5" customFormat="1" ht="16.149999999999999" customHeight="1" x14ac:dyDescent="0.2">
      <c r="A7" s="5" t="s">
        <v>34</v>
      </c>
      <c r="B7" s="6"/>
      <c r="C7" s="6"/>
    </row>
    <row r="8" spans="1:19" s="5" customFormat="1" ht="16.149999999999999" customHeight="1" x14ac:dyDescent="0.2">
      <c r="A8" s="9" t="s">
        <v>40</v>
      </c>
      <c r="B8" s="6"/>
      <c r="C8" s="6"/>
    </row>
    <row r="9" spans="1:19" s="3" customFormat="1" ht="16.149999999999999" customHeight="1" x14ac:dyDescent="0.2">
      <c r="A9" s="5" t="s">
        <v>23</v>
      </c>
      <c r="B9" s="6"/>
      <c r="C9" s="6"/>
      <c r="D9" s="5"/>
      <c r="E9" s="5"/>
      <c r="F9" s="5"/>
      <c r="G9" s="5"/>
      <c r="H9" s="5"/>
      <c r="I9" s="5"/>
      <c r="J9" s="5"/>
      <c r="K9" s="5"/>
    </row>
    <row r="10" spans="1:19" s="5" customFormat="1" ht="16.149999999999999" customHeight="1" x14ac:dyDescent="0.2">
      <c r="A10" s="12" t="s">
        <v>36</v>
      </c>
      <c r="B10" s="6"/>
      <c r="C10" s="6"/>
      <c r="D10" s="21"/>
      <c r="E10" s="21"/>
    </row>
    <row r="11" spans="1:19" ht="33.6" customHeight="1" thickBot="1" x14ac:dyDescent="0.3">
      <c r="A11" s="25" t="s">
        <v>3</v>
      </c>
      <c r="B11" s="26"/>
      <c r="C11" s="24" t="s">
        <v>9</v>
      </c>
      <c r="D11" s="23" t="s">
        <v>2</v>
      </c>
      <c r="E11" s="24" t="s">
        <v>10</v>
      </c>
      <c r="F11" s="7"/>
      <c r="G11" s="7"/>
      <c r="H11" s="7"/>
      <c r="I11" s="7"/>
      <c r="J11" s="7"/>
      <c r="K11" s="7"/>
      <c r="L11" s="7"/>
    </row>
    <row r="12" spans="1:19" ht="15.75" thickTop="1" x14ac:dyDescent="0.2">
      <c r="A12" s="38" t="s">
        <v>1</v>
      </c>
      <c r="B12" s="39"/>
      <c r="C12" s="20"/>
      <c r="D12" s="32"/>
      <c r="E12" s="33"/>
      <c r="F12" s="7"/>
      <c r="G12" s="7"/>
      <c r="H12" s="7"/>
      <c r="I12" s="7"/>
      <c r="J12" s="7"/>
      <c r="K12" s="7"/>
      <c r="L12" s="7"/>
    </row>
    <row r="13" spans="1:19" x14ac:dyDescent="0.2">
      <c r="A13" s="40" t="s">
        <v>4</v>
      </c>
      <c r="B13" s="41"/>
      <c r="C13" s="14">
        <f>(14720+5011+1057050+109620+1637723)</f>
        <v>2824124</v>
      </c>
      <c r="D13" s="30">
        <v>0</v>
      </c>
      <c r="E13" s="30">
        <f>C13-D13</f>
        <v>2824124</v>
      </c>
      <c r="F13" s="8"/>
      <c r="G13" s="8"/>
      <c r="H13" s="8"/>
      <c r="I13" s="8"/>
      <c r="J13" s="8"/>
      <c r="K13" s="8"/>
      <c r="L13" s="8"/>
      <c r="M13" s="2"/>
    </row>
    <row r="14" spans="1:19" ht="27" customHeight="1" x14ac:dyDescent="0.2">
      <c r="A14" s="42" t="s">
        <v>25</v>
      </c>
      <c r="B14" s="43"/>
      <c r="C14" s="31"/>
      <c r="D14" s="31"/>
      <c r="E14" s="31"/>
      <c r="F14" s="8"/>
      <c r="G14" s="8"/>
      <c r="H14" s="8"/>
      <c r="I14" s="8"/>
      <c r="J14" s="8"/>
      <c r="K14" s="8"/>
      <c r="L14" s="8"/>
      <c r="M14" s="2"/>
    </row>
    <row r="15" spans="1:19" ht="25.9" customHeight="1" x14ac:dyDescent="0.2">
      <c r="A15" s="42" t="s">
        <v>26</v>
      </c>
      <c r="B15" s="44"/>
      <c r="C15" s="31"/>
      <c r="D15" s="31"/>
      <c r="E15" s="31"/>
      <c r="F15" s="8"/>
      <c r="G15" s="8"/>
      <c r="H15" s="8"/>
      <c r="I15" s="8"/>
      <c r="J15" s="8"/>
      <c r="K15" s="8"/>
      <c r="L15" s="8"/>
      <c r="M15" s="2"/>
    </row>
    <row r="16" spans="1:19" ht="50.45" customHeight="1" x14ac:dyDescent="0.2">
      <c r="A16" s="36" t="s">
        <v>38</v>
      </c>
      <c r="B16" s="37"/>
      <c r="C16" s="31"/>
      <c r="D16" s="31"/>
      <c r="E16" s="31"/>
      <c r="F16" s="8"/>
      <c r="G16" s="8"/>
      <c r="H16" s="8"/>
      <c r="I16" s="8"/>
      <c r="J16" s="8"/>
      <c r="K16" s="8"/>
      <c r="L16" s="8"/>
      <c r="M16" s="2"/>
    </row>
    <row r="17" spans="1:13" ht="26.45" customHeight="1" x14ac:dyDescent="0.2">
      <c r="A17" s="42" t="s">
        <v>28</v>
      </c>
      <c r="B17" s="45"/>
      <c r="C17" s="31"/>
      <c r="D17" s="31"/>
      <c r="E17" s="31"/>
      <c r="F17" s="8"/>
      <c r="G17" s="8"/>
      <c r="H17" s="8"/>
      <c r="I17" s="8"/>
      <c r="J17" s="8"/>
      <c r="K17" s="8"/>
      <c r="L17" s="8"/>
      <c r="M17" s="2"/>
    </row>
    <row r="18" spans="1:13" ht="25.15" customHeight="1" x14ac:dyDescent="0.2">
      <c r="A18" s="36" t="s">
        <v>27</v>
      </c>
      <c r="B18" s="37"/>
      <c r="C18" s="31"/>
      <c r="D18" s="31"/>
      <c r="E18" s="31"/>
      <c r="F18" s="8"/>
      <c r="G18" s="8"/>
      <c r="H18" s="8"/>
      <c r="I18" s="8"/>
      <c r="J18" s="8"/>
      <c r="K18" s="8"/>
      <c r="L18" s="8"/>
      <c r="M18" s="2"/>
    </row>
    <row r="19" spans="1:13" x14ac:dyDescent="0.2">
      <c r="A19" s="40" t="s">
        <v>5</v>
      </c>
      <c r="B19" s="41"/>
      <c r="C19" s="14"/>
      <c r="D19" s="14"/>
      <c r="E19" s="14"/>
      <c r="F19" s="8"/>
      <c r="G19" s="8"/>
      <c r="H19" s="8"/>
      <c r="I19" s="8"/>
      <c r="J19" s="8"/>
      <c r="K19" s="8"/>
      <c r="L19" s="8"/>
      <c r="M19" s="2"/>
    </row>
    <row r="20" spans="1:13" ht="31.15" customHeight="1" x14ac:dyDescent="0.2">
      <c r="A20" s="50" t="s">
        <v>37</v>
      </c>
      <c r="B20" s="51"/>
      <c r="C20" s="14"/>
      <c r="D20" s="14"/>
      <c r="E20" s="14"/>
      <c r="F20" s="8"/>
      <c r="G20" s="8"/>
      <c r="H20" s="8"/>
      <c r="I20" s="8"/>
      <c r="J20" s="8"/>
      <c r="K20" s="8"/>
      <c r="L20" s="8"/>
      <c r="M20" s="2"/>
    </row>
    <row r="21" spans="1:13" x14ac:dyDescent="0.2">
      <c r="A21" s="50" t="s">
        <v>24</v>
      </c>
      <c r="B21" s="51"/>
      <c r="C21" s="14">
        <v>4500</v>
      </c>
      <c r="D21" s="14"/>
      <c r="E21" s="14">
        <f t="shared" ref="E21:E24" si="0">C21-D21</f>
        <v>4500</v>
      </c>
      <c r="F21" s="8"/>
      <c r="G21" s="8"/>
      <c r="H21" s="8"/>
      <c r="I21" s="8"/>
      <c r="J21" s="8"/>
      <c r="K21" s="8"/>
      <c r="L21" s="8"/>
      <c r="M21" s="2"/>
    </row>
    <row r="22" spans="1:13" x14ac:dyDescent="0.2">
      <c r="A22" s="50" t="s">
        <v>30</v>
      </c>
      <c r="B22" s="51"/>
      <c r="C22" s="14">
        <v>14000</v>
      </c>
      <c r="D22" s="14"/>
      <c r="E22" s="14">
        <f t="shared" si="0"/>
        <v>14000</v>
      </c>
      <c r="F22" s="8"/>
      <c r="G22" s="8"/>
      <c r="H22" s="8"/>
      <c r="I22" s="8"/>
      <c r="J22" s="8"/>
      <c r="K22" s="8"/>
      <c r="L22" s="8"/>
      <c r="M22" s="2"/>
    </row>
    <row r="23" spans="1:13" x14ac:dyDescent="0.2">
      <c r="A23" s="50" t="s">
        <v>31</v>
      </c>
      <c r="B23" s="51"/>
      <c r="C23" s="14">
        <v>1800</v>
      </c>
      <c r="D23" s="14"/>
      <c r="E23" s="14">
        <f t="shared" si="0"/>
        <v>1800</v>
      </c>
      <c r="F23" s="8"/>
      <c r="G23" s="8"/>
      <c r="H23" s="8"/>
      <c r="I23" s="8"/>
      <c r="J23" s="8"/>
      <c r="K23" s="8"/>
      <c r="L23" s="8"/>
      <c r="M23" s="2"/>
    </row>
    <row r="24" spans="1:13" x14ac:dyDescent="0.2">
      <c r="A24" s="48" t="s">
        <v>29</v>
      </c>
      <c r="B24" s="49"/>
      <c r="C24" s="14">
        <v>11900</v>
      </c>
      <c r="D24" s="14">
        <v>0</v>
      </c>
      <c r="E24" s="14">
        <f t="shared" si="0"/>
        <v>11900</v>
      </c>
      <c r="F24" s="8"/>
      <c r="G24" s="8"/>
      <c r="H24" s="8"/>
      <c r="I24" s="8"/>
      <c r="J24" s="8"/>
      <c r="K24" s="8"/>
      <c r="L24" s="8"/>
      <c r="M24" s="2"/>
    </row>
    <row r="25" spans="1:13" x14ac:dyDescent="0.2">
      <c r="A25" s="40" t="s">
        <v>6</v>
      </c>
      <c r="B25" s="41"/>
      <c r="C25" s="14"/>
      <c r="D25" s="14"/>
      <c r="E25" s="14"/>
      <c r="F25" s="7"/>
      <c r="G25" s="7"/>
      <c r="H25" s="7"/>
      <c r="I25" s="7"/>
      <c r="J25" s="7"/>
      <c r="K25" s="7"/>
      <c r="L25" s="7"/>
      <c r="M25" s="7"/>
    </row>
    <row r="26" spans="1:13" ht="28.9" customHeight="1" x14ac:dyDescent="0.2">
      <c r="A26" s="48" t="s">
        <v>39</v>
      </c>
      <c r="B26" s="41"/>
      <c r="C26" s="14">
        <f>0.58*50*200*4.5*3</f>
        <v>78299.999999999985</v>
      </c>
      <c r="D26" s="14">
        <v>0</v>
      </c>
      <c r="E26" s="14">
        <f t="shared" ref="E26" si="1">C26-D26</f>
        <v>78299.999999999985</v>
      </c>
    </row>
    <row r="27" spans="1:13" s="2" customFormat="1" x14ac:dyDescent="0.2">
      <c r="A27" s="46" t="s">
        <v>0</v>
      </c>
      <c r="B27" s="47"/>
      <c r="C27" s="14">
        <f>SUM(C13:C26)</f>
        <v>2934624</v>
      </c>
      <c r="D27" s="15">
        <f>SUM(D13:D26)</f>
        <v>0</v>
      </c>
      <c r="E27" s="15">
        <f>SUM(E13:E26)</f>
        <v>2934624</v>
      </c>
    </row>
    <row r="28" spans="1:13" s="2" customFormat="1" x14ac:dyDescent="0.2">
      <c r="B28" s="19"/>
      <c r="C28" s="19"/>
      <c r="D28" s="19"/>
      <c r="E28" s="19"/>
    </row>
    <row r="29" spans="1:13" s="2" customFormat="1" ht="30" x14ac:dyDescent="0.2">
      <c r="A29" s="27" t="s">
        <v>19</v>
      </c>
      <c r="B29" s="28" t="s">
        <v>11</v>
      </c>
      <c r="C29" s="28" t="s">
        <v>13</v>
      </c>
      <c r="D29" s="28" t="s">
        <v>14</v>
      </c>
      <c r="E29" s="28" t="s">
        <v>15</v>
      </c>
    </row>
    <row r="30" spans="1:13" s="2" customFormat="1" x14ac:dyDescent="0.25">
      <c r="A30" s="18" t="s">
        <v>16</v>
      </c>
      <c r="B30" s="16"/>
      <c r="C30" s="35">
        <v>0</v>
      </c>
      <c r="D30" s="35">
        <v>0</v>
      </c>
      <c r="E30" s="35">
        <f>C30-D30</f>
        <v>0</v>
      </c>
    </row>
    <row r="31" spans="1:13" s="2" customFormat="1" ht="15" customHeight="1" x14ac:dyDescent="0.25">
      <c r="A31" s="18" t="s">
        <v>17</v>
      </c>
      <c r="B31" s="16"/>
      <c r="C31" s="35">
        <v>0</v>
      </c>
      <c r="D31" s="35">
        <v>0</v>
      </c>
      <c r="E31" s="35">
        <f t="shared" ref="E31:E32" si="2">C31-D31</f>
        <v>0</v>
      </c>
    </row>
    <row r="32" spans="1:13" s="2" customFormat="1" ht="30" x14ac:dyDescent="0.25">
      <c r="A32" s="18" t="s">
        <v>33</v>
      </c>
      <c r="B32" s="34" t="s">
        <v>22</v>
      </c>
      <c r="C32" s="35">
        <v>220000</v>
      </c>
      <c r="D32" s="35">
        <v>0</v>
      </c>
      <c r="E32" s="35">
        <f t="shared" si="2"/>
        <v>220000</v>
      </c>
    </row>
    <row r="33" spans="1:5" s="2" customFormat="1" x14ac:dyDescent="0.25">
      <c r="A33" s="13"/>
      <c r="B33" s="22"/>
      <c r="C33" s="22"/>
      <c r="D33" s="22"/>
      <c r="E33" s="22"/>
    </row>
    <row r="34" spans="1:5" s="2" customFormat="1" ht="45" x14ac:dyDescent="0.2">
      <c r="A34" s="29" t="s">
        <v>20</v>
      </c>
      <c r="B34" s="28" t="s">
        <v>12</v>
      </c>
      <c r="C34" s="28" t="s">
        <v>9</v>
      </c>
      <c r="D34" s="28" t="s">
        <v>14</v>
      </c>
      <c r="E34" s="28" t="s">
        <v>15</v>
      </c>
    </row>
    <row r="35" spans="1:5" s="2" customFormat="1" x14ac:dyDescent="0.25">
      <c r="A35" s="18"/>
      <c r="B35" s="16"/>
      <c r="C35" s="17">
        <v>0</v>
      </c>
      <c r="D35" s="17">
        <v>0</v>
      </c>
      <c r="E35" s="17">
        <f t="shared" ref="E35" si="3">C35-D35</f>
        <v>0</v>
      </c>
    </row>
    <row r="36" spans="1:5" s="2" customFormat="1" x14ac:dyDescent="0.2"/>
    <row r="37" spans="1:5" s="2" customFormat="1" x14ac:dyDescent="0.2"/>
    <row r="38" spans="1:5" s="2" customFormat="1" x14ac:dyDescent="0.2"/>
    <row r="39" spans="1:5" s="2" customFormat="1" x14ac:dyDescent="0.2"/>
    <row r="40" spans="1:5" s="2" customFormat="1" x14ac:dyDescent="0.2"/>
    <row r="41" spans="1:5" s="2" customFormat="1" x14ac:dyDescent="0.2"/>
    <row r="42" spans="1:5" s="2" customFormat="1" x14ac:dyDescent="0.2"/>
    <row r="43" spans="1:5" s="2" customFormat="1" x14ac:dyDescent="0.2"/>
    <row r="44" spans="1:5" s="2" customFormat="1" x14ac:dyDescent="0.2"/>
    <row r="45" spans="1:5" s="2" customFormat="1" x14ac:dyDescent="0.2"/>
    <row r="46" spans="1:5" s="2" customFormat="1" x14ac:dyDescent="0.2"/>
    <row r="47" spans="1:5" s="2" customFormat="1" x14ac:dyDescent="0.2"/>
    <row r="48" spans="1: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sheetData>
  <mergeCells count="16">
    <mergeCell ref="A27:B27"/>
    <mergeCell ref="A25:B25"/>
    <mergeCell ref="A26:B26"/>
    <mergeCell ref="A19:B19"/>
    <mergeCell ref="A24:B24"/>
    <mergeCell ref="A20:B20"/>
    <mergeCell ref="A21:B21"/>
    <mergeCell ref="A22:B22"/>
    <mergeCell ref="A23:B23"/>
    <mergeCell ref="A18:B18"/>
    <mergeCell ref="A12:B12"/>
    <mergeCell ref="A13:B13"/>
    <mergeCell ref="A14:B14"/>
    <mergeCell ref="A15:B15"/>
    <mergeCell ref="A17:B17"/>
    <mergeCell ref="A16:B16"/>
  </mergeCells>
  <phoneticPr fontId="1" type="noConversion"/>
  <pageMargins left="0.5" right="0.5" top="0.5" bottom="0.5" header="0.25" footer="0"/>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2019-05-09T01:20:53Z</dcterms:modified>
</cp:coreProperties>
</file>