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17970" windowHeight="10860"/>
  </bookViews>
  <sheets>
    <sheet name="Project Budget" sheetId="1" r:id="rId1"/>
  </sheets>
  <definedNames>
    <definedName name="_xlnm.Print_Area" localSheetId="0">'Project Budget'!$A$1:$E$34</definedName>
  </definedNames>
  <calcPr calcId="162913"/>
</workbook>
</file>

<file path=xl/calcChain.xml><?xml version="1.0" encoding="utf-8"?>
<calcChain xmlns="http://schemas.openxmlformats.org/spreadsheetml/2006/main">
  <c r="C22" i="1" l="1"/>
  <c r="E18" i="1"/>
  <c r="E17" i="1"/>
  <c r="E33" i="1" l="1"/>
  <c r="E34" i="1" l="1"/>
  <c r="E32" i="1"/>
  <c r="E31" i="1"/>
  <c r="E26" i="1" l="1"/>
  <c r="E19" i="1"/>
  <c r="E21" i="1"/>
  <c r="E16" i="1"/>
  <c r="E27" i="1" l="1"/>
  <c r="E25" i="1"/>
  <c r="E24" i="1" l="1"/>
  <c r="D22" i="1" l="1"/>
  <c r="E15" i="1"/>
  <c r="E13" i="1"/>
  <c r="E22" i="1" l="1"/>
</calcChain>
</file>

<file path=xl/sharedStrings.xml><?xml version="1.0" encoding="utf-8"?>
<sst xmlns="http://schemas.openxmlformats.org/spreadsheetml/2006/main" count="47" uniqueCount="42">
  <si>
    <t>COLUMN TOTAL</t>
  </si>
  <si>
    <t>BUDGET ITEM</t>
  </si>
  <si>
    <t>Amount Spent</t>
  </si>
  <si>
    <t>ENVIRONMENT AND NATURAL RESOURCES TRUST FUND BUDGET</t>
  </si>
  <si>
    <t>Professional/Technical/Service Contracts</t>
  </si>
  <si>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</si>
  <si>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</si>
  <si>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</si>
  <si>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</si>
  <si>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</si>
  <si>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</si>
  <si>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</si>
  <si>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</si>
  <si>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</si>
  <si>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M.L. 2020 Budget Spreadsheet</t>
  </si>
  <si>
    <t xml:space="preserve">SOURCE AND USE OF OTHER FUNDS CONTRIBUTED TO THE PROJECT
</t>
  </si>
  <si>
    <t xml:space="preserve">Other ENRTF APPROPRIATIONS AWARDED IN THE LAST SIX YEARS
</t>
  </si>
  <si>
    <t>Attachment A: Project Budget Spreadsheet</t>
  </si>
  <si>
    <t>Project Manager:  Barbara A. Lusardi</t>
  </si>
  <si>
    <t>Organization: University of Minnesota/Minnesota Geological Survey</t>
  </si>
  <si>
    <r>
      <t xml:space="preserve">Travel expenses in Minnesota:  </t>
    </r>
    <r>
      <rPr>
        <sz val="11"/>
        <rFont val="Calibri"/>
        <family val="2"/>
        <scheme val="minor"/>
      </rPr>
      <t>vehicle rental from U Fleet Services as needed, typically on weekly basis, and mileage (approx. $245 sedan rental, $0.17 per miles, $275 per week truck, $0.37 per mile); meals (up to $46 per day); lodging as per University regulations.  Amounts cannot be calculated until project locations (counties, distances) are known.</t>
    </r>
  </si>
  <si>
    <r>
      <t xml:space="preserve">Equipment/Tools/Supplies: </t>
    </r>
    <r>
      <rPr>
        <sz val="11"/>
        <rFont val="Calibri"/>
        <family val="2"/>
        <scheme val="minor"/>
      </rPr>
      <t>Field and lab expendables (batteries, sample bags, replacement augers as needed ($305 each), Giddings Probe repair parts, maps, core boxes ($7.75 each, about 950 boxes per county, $7,362 per county, $73,625 total, core to Hibbing repository), distilled water)</t>
    </r>
  </si>
  <si>
    <r>
      <rPr>
        <u/>
        <sz val="11"/>
        <rFont val="Calibri"/>
        <family val="2"/>
        <scheme val="minor"/>
      </rPr>
      <t>Drilling:</t>
    </r>
    <r>
      <rPr>
        <sz val="11"/>
        <rFont val="Calibri"/>
        <family val="2"/>
        <scheme val="minor"/>
      </rPr>
      <t xml:space="preserve">  Rotary sonic test hole drilling (awarded by a competitive bidding process).  Generally 3-6 holes per county (estimated at $80,000 per county), based on 10 counties. Rotasonic method yields 4" undisturbed core of unconsolidated deposits.  Average hole cost is $16,500 but varies with depth.  Depth corresponds to depth of bedrock surface.  Drilling costs are shared with support from our DNR contract (about $200,000).</t>
    </r>
  </si>
  <si>
    <r>
      <rPr>
        <u/>
        <sz val="11"/>
        <rFont val="Calibri"/>
        <family val="2"/>
        <scheme val="minor"/>
      </rPr>
      <t>Geochemistry:</t>
    </r>
    <r>
      <rPr>
        <sz val="11"/>
        <rFont val="Calibri"/>
        <family val="2"/>
        <scheme val="minor"/>
      </rPr>
      <t xml:space="preserve">  Geochemical and geochronological analyses to support aquifer correlation and delineation;  laboratories will be evaluated based on cost and capabilities in accordance with U of M purchasing rules.  Contracts or bids as necessary. We anticipate about 1,875 geochemical analyses  @ $45 each ($84,375) and 20 geochronological analyses @$1,000 each ($20,000).</t>
    </r>
  </si>
  <si>
    <r>
      <t xml:space="preserve">In-kind Services : </t>
    </r>
    <r>
      <rPr>
        <sz val="11"/>
        <rFont val="Calibri"/>
        <family val="2"/>
        <scheme val="minor"/>
      </rPr>
      <t>Each county participant is asked to establish accurate locations for wells with construction records; value varies with number of records and size of county; probably $10,000 to $50,000</t>
    </r>
  </si>
  <si>
    <r>
      <t xml:space="preserve">Non-State: </t>
    </r>
    <r>
      <rPr>
        <sz val="11"/>
        <rFont val="Calibri"/>
        <family val="2"/>
        <scheme val="minor"/>
      </rPr>
      <t>MGS competes for federal cost-sharing of geologic mapping through the STATEMAP Program, the Great Lakes Geologic Mapping Coalition, and the USGS Data Preservation Program.  Each requires a 1:1 match of federal dollars with non-federal dollars.  MGS has used these programs to fund map elements of geologic atlases, or improvement of databases utilzed in geologic atlas work.  The figure provided is an estimate based on pending proposals.</t>
    </r>
  </si>
  <si>
    <r>
      <t xml:space="preserve">State: </t>
    </r>
    <r>
      <rPr>
        <sz val="11"/>
        <rFont val="Calibri"/>
        <family val="2"/>
        <scheme val="minor"/>
      </rPr>
      <t>DNR Eco-Waters est. $550,000 for 2019-2021.</t>
    </r>
  </si>
  <si>
    <t>pending</t>
  </si>
  <si>
    <t>secured</t>
  </si>
  <si>
    <r>
      <t xml:space="preserve">State: </t>
    </r>
    <r>
      <rPr>
        <sz val="11"/>
        <rFont val="Calibri"/>
        <family val="2"/>
        <scheme val="minor"/>
      </rPr>
      <t>Clean Water Fund est. $1,000,000 for 2019-2021.</t>
    </r>
  </si>
  <si>
    <t>ML 2013, Ch.52, Sec 2, subd 03b $1,200,000</t>
  </si>
  <si>
    <t>ML 2015 Ch. 76, Sec 2, subd 03a $2,040,000</t>
  </si>
  <si>
    <t>M.L. 2019 recommendation pending legislative process $2,000,000</t>
  </si>
  <si>
    <t>M.L. 2018, Chp. 214, Art. 4, Sec. 02, Subd. 03a $1,240,000 (bal as of 2/19/19)</t>
  </si>
  <si>
    <t>M.L. 2017, Chp. 96, Sec. 2, Subd. 03a $2,000,000 (bal as of 2/19/19)</t>
  </si>
  <si>
    <r>
      <rPr>
        <u/>
        <sz val="11"/>
        <rFont val="Calibri"/>
        <family val="2"/>
        <scheme val="minor"/>
      </rPr>
      <t>Printing</t>
    </r>
    <r>
      <rPr>
        <sz val="11"/>
        <rFont val="Calibri"/>
        <family val="2"/>
        <scheme val="minor"/>
      </rPr>
      <t xml:space="preserve"> :  Offset printing; awarded by price comparison; typically 500 copies of each of 6 plates (each 3' by 3' and four color) per county, current prices about $14,000 per county. Print run has been lowered as there are more online users.</t>
    </r>
  </si>
  <si>
    <r>
      <rPr>
        <u/>
        <sz val="11"/>
        <rFont val="Calibri"/>
        <family val="2"/>
        <scheme val="minor"/>
      </rPr>
      <t>Other:</t>
    </r>
    <r>
      <rPr>
        <sz val="11"/>
        <rFont val="Calibri"/>
        <family val="2"/>
        <scheme val="minor"/>
      </rPr>
      <t xml:space="preserve">  Laboratory analyses not relating to geochemistry project outlined above; includes but not limited to thin sections, pollen counts, radiocarbon dates;  laboratories will be evaluated based on cost and capabilities in accordance with U of M purchasing rules.  Contracts or bids as necessary. </t>
    </r>
  </si>
  <si>
    <r>
      <t xml:space="preserve">Project Length and Completion Date: </t>
    </r>
    <r>
      <rPr>
        <sz val="11"/>
        <rFont val="Calibri"/>
        <family val="2"/>
        <scheme val="minor"/>
      </rPr>
      <t xml:space="preserve"> 3 years (June 30, 2023)</t>
    </r>
  </si>
  <si>
    <r>
      <t xml:space="preserve">Personnel (Wages and Benefits): </t>
    </r>
    <r>
      <rPr>
        <sz val="11"/>
        <rFont val="Calibri"/>
        <family val="2"/>
        <scheme val="minor"/>
      </rPr>
      <t xml:space="preserve">The total effort averages about 4 FTE per atlas or about 36 FTE for this proposal.  The cost includes the University fringe benefits (28.4% to 34.2%; different rates for different employee classifications).  No overhead is charged.  Between 15 and 20 MGS staff (mostly geologists but also GIS, hydrogeologist, editor, database specialists, field assistants) will be assigned to work on geologic atlases on a part time basis; chosen based on the skill sets necessary for the geology of the selected counties.  </t>
    </r>
  </si>
  <si>
    <t>Project Budget: $4,121,625</t>
  </si>
  <si>
    <t>Project Title: Geologic Atlases for Water Resource Management</t>
  </si>
  <si>
    <t>Today's Date:  April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</si>
</sst>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_);_([$$-409]* \(#,##0\);_([$$-409]* &quot;-&quot;??_);_(@_)"/>
    <numFmt numFmtId="165" formatCode="_(&quot;$&quot;* #,##0_);_(&quot;$&quot;* \(#,##0\);_(&quot;$&quot;* &quot;-&quot;??_);_(@_)"/>
    <numFmt numFmtId="166" formatCode="&quot;$&quot;#,##0.00"/>
  </numFmts>
  <fonts count="8" x14ac:knownFonts="1">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5" fillId="0" borderId="0" applyFont="0" applyFill="0" applyBorder="0" applyAlignment="0" applyProtection="0"/>
  </cellStyleXfs>
  <cellXfs count="45">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0" fontId="2" fillId="0" borderId="0" xfId="0" applyFont="1"/>
    <xf numFmtId="164" fontId="2" fillId="0" borderId="3"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4" fillId="0" borderId="8" xfId="0" applyFont="1" applyBorder="1" applyAlignment="1">
      <alignment vertical="top" wrapText="1"/>
    </xf>
    <xf numFmtId="0" fontId="6" fillId="0" borderId="0" xfId="0" applyFont="1" applyAlignment="1">
      <alignment vertical="top"/>
    </xf>
    <xf numFmtId="0" fontId="2" fillId="0" borderId="3" xfId="0" applyFont="1" applyBorder="1"/>
    <xf numFmtId="0" fontId="3" fillId="2" borderId="11" xfId="0" applyFont="1" applyFill="1" applyBorder="1" applyAlignment="1">
      <alignment horizontal="center" wrapText="1"/>
    </xf>
    <xf numFmtId="0" fontId="3" fillId="2" borderId="2" xfId="0" applyFont="1" applyFill="1" applyBorder="1" applyAlignment="1">
      <alignment horizontal="center" wrapText="1"/>
    </xf>
    <xf numFmtId="0" fontId="3" fillId="2" borderId="16"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3" borderId="3" xfId="0" applyNumberFormat="1" applyFont="1" applyFill="1" applyBorder="1" applyAlignment="1">
      <alignment horizontal="righ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165" fontId="2" fillId="0" borderId="3" xfId="1" applyNumberFormat="1" applyFont="1" applyBorder="1" applyAlignment="1">
      <alignment horizontal="center" vertical="center"/>
    </xf>
    <xf numFmtId="165" fontId="2" fillId="0" borderId="3" xfId="1" applyNumberFormat="1" applyFont="1" applyBorder="1" applyAlignment="1">
      <alignment horizontal="center" vertical="top"/>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166" fontId="2" fillId="0" borderId="3" xfId="0" applyNumberFormat="1" applyFont="1" applyFill="1" applyBorder="1" applyAlignment="1">
      <alignment horizontal="center" vertical="center" wrapText="1"/>
    </xf>
    <xf numFmtId="0" fontId="2" fillId="0" borderId="12" xfId="0" applyFont="1" applyBorder="1" applyAlignment="1">
      <alignment vertical="top" wrapText="1"/>
    </xf>
    <xf numFmtId="0" fontId="2" fillId="0" borderId="14" xfId="0" applyFont="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8"/>
  <sheetViews>
    <sheetView tabSelected="1" view="pageBreakPreview" topLeftCell="A22" zoomScaleNormal="100" zoomScaleSheetLayoutView="100" zoomScalePageLayoutView="70" workbookViewId="0">
      <selection activeCell="A23" sqref="A23"/>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17</v>
      </c>
      <c r="B1" s="2"/>
      <c r="C1" s="2"/>
    </row>
    <row r="2" spans="1:19" s="5" customFormat="1" x14ac:dyDescent="0.2">
      <c r="A2" s="6" t="s">
        <v>5</v>
      </c>
      <c r="B2" s="4"/>
      <c r="C2" s="4"/>
      <c r="D2" s="3"/>
      <c r="E2" s="3"/>
      <c r="F2" s="3"/>
      <c r="G2" s="3"/>
      <c r="H2" s="3"/>
      <c r="I2" s="3"/>
      <c r="J2" s="3"/>
      <c r="K2" s="3"/>
      <c r="L2" s="3"/>
      <c r="M2" s="3"/>
      <c r="N2" s="3"/>
      <c r="O2" s="3"/>
      <c r="P2" s="3"/>
      <c r="Q2" s="3"/>
      <c r="R2" s="3"/>
      <c r="S2" s="3"/>
    </row>
    <row r="3" spans="1:19" s="5" customFormat="1" ht="16.5" customHeight="1" x14ac:dyDescent="0.2">
      <c r="A3" s="8" t="s">
        <v>14</v>
      </c>
      <c r="B3" s="4"/>
      <c r="C3" s="4"/>
      <c r="D3" s="3"/>
      <c r="E3" s="3"/>
      <c r="F3" s="3"/>
      <c r="G3" s="3"/>
      <c r="H3" s="3"/>
      <c r="I3" s="3"/>
      <c r="J3" s="3"/>
      <c r="K3" s="3"/>
      <c r="L3" s="3"/>
      <c r="M3" s="3"/>
      <c r="N3" s="3"/>
      <c r="O3" s="3"/>
      <c r="P3" s="3"/>
      <c r="Q3" s="3"/>
      <c r="R3" s="3"/>
      <c r="S3" s="3"/>
    </row>
    <row r="4" spans="1:19" s="7" customFormat="1" ht="16.149999999999999" customHeight="1" x14ac:dyDescent="0.2">
      <c r="A4" s="5" t="s">
        <v>6</v>
      </c>
      <c r="B4" s="8"/>
      <c r="C4" s="8"/>
      <c r="D4" s="1"/>
      <c r="E4" s="1"/>
      <c r="F4" s="1"/>
      <c r="G4" s="1"/>
      <c r="H4" s="1"/>
      <c r="I4" s="1"/>
      <c r="J4" s="1"/>
      <c r="K4" s="1"/>
      <c r="L4" s="1"/>
      <c r="M4" s="1"/>
      <c r="N4" s="1"/>
      <c r="O4" s="1"/>
      <c r="P4" s="1"/>
      <c r="Q4" s="1"/>
      <c r="R4" s="1"/>
      <c r="S4" s="1"/>
    </row>
    <row r="5" spans="1:19" s="5" customFormat="1" ht="16.149999999999999" customHeight="1" x14ac:dyDescent="0.2">
      <c r="A5" s="5" t="s">
        <v>18</v>
      </c>
      <c r="B5" s="6"/>
      <c r="C5" s="6"/>
    </row>
    <row r="6" spans="1:19" s="5" customFormat="1" ht="16.149999999999999" customHeight="1" x14ac:dyDescent="0.2">
      <c r="A6" s="5" t="s">
        <v>40</v>
      </c>
      <c r="B6" s="6"/>
      <c r="C6" s="6"/>
    </row>
    <row r="7" spans="1:19" s="5" customFormat="1" ht="16.149999999999999" customHeight="1" x14ac:dyDescent="0.2">
      <c r="A7" s="5" t="s">
        <v>19</v>
      </c>
      <c r="B7" s="6"/>
      <c r="C7" s="6"/>
    </row>
    <row r="8" spans="1:19" s="5" customFormat="1" ht="16.149999999999999" customHeight="1" x14ac:dyDescent="0.2">
      <c r="A8" s="9" t="s">
        <v>39</v>
      </c>
      <c r="B8" s="6"/>
      <c r="C8" s="6"/>
    </row>
    <row r="9" spans="1:19" s="3" customFormat="1" ht="16.149999999999999" customHeight="1" x14ac:dyDescent="0.2">
      <c r="A9" s="5" t="s">
        <v>37</v>
      </c>
      <c r="B9" s="6"/>
      <c r="C9" s="6"/>
      <c r="D9" s="5"/>
      <c r="E9" s="5"/>
      <c r="F9" s="5"/>
      <c r="G9" s="5"/>
      <c r="H9" s="5"/>
      <c r="I9" s="5"/>
      <c r="J9" s="5"/>
      <c r="K9" s="5"/>
    </row>
    <row r="10" spans="1:19" s="5" customFormat="1" ht="16.149999999999999" customHeight="1" x14ac:dyDescent="0.2">
      <c r="A10" s="12" t="s">
        <v>41</v>
      </c>
      <c r="B10" s="6"/>
      <c r="C10" s="6"/>
      <c r="D10" s="20"/>
      <c r="E10" s="20"/>
    </row>
    <row r="11" spans="1:19" ht="33.6" customHeight="1" thickBot="1" x14ac:dyDescent="0.3">
      <c r="A11" s="24" t="s">
        <v>3</v>
      </c>
      <c r="B11" s="25"/>
      <c r="C11" s="23" t="s">
        <v>7</v>
      </c>
      <c r="D11" s="22" t="s">
        <v>2</v>
      </c>
      <c r="E11" s="23" t="s">
        <v>8</v>
      </c>
      <c r="F11" s="7"/>
      <c r="G11" s="7"/>
      <c r="H11" s="7"/>
      <c r="I11" s="7"/>
      <c r="J11" s="7"/>
      <c r="K11" s="7"/>
      <c r="L11" s="7"/>
    </row>
    <row r="12" spans="1:19" ht="15.75" thickTop="1" x14ac:dyDescent="0.2">
      <c r="A12" s="43" t="s">
        <v>1</v>
      </c>
      <c r="B12" s="44"/>
      <c r="C12" s="19"/>
      <c r="D12" s="30"/>
      <c r="E12" s="31"/>
      <c r="F12" s="7"/>
      <c r="G12" s="7"/>
      <c r="H12" s="7"/>
      <c r="I12" s="7"/>
      <c r="J12" s="7"/>
      <c r="K12" s="7"/>
      <c r="L12" s="7"/>
    </row>
    <row r="13" spans="1:19" ht="92.25" customHeight="1" x14ac:dyDescent="0.2">
      <c r="A13" s="41" t="s">
        <v>38</v>
      </c>
      <c r="B13" s="42"/>
      <c r="C13" s="14">
        <v>2950000</v>
      </c>
      <c r="D13" s="29">
        <v>0</v>
      </c>
      <c r="E13" s="29">
        <f>C13-D13</f>
        <v>2950000</v>
      </c>
      <c r="F13" s="8"/>
      <c r="G13" s="8"/>
      <c r="H13" s="8"/>
      <c r="I13" s="8"/>
      <c r="J13" s="8"/>
      <c r="K13" s="8"/>
      <c r="L13" s="8"/>
      <c r="M13" s="2"/>
    </row>
    <row r="14" spans="1:19" x14ac:dyDescent="0.2">
      <c r="A14" s="41" t="s">
        <v>4</v>
      </c>
      <c r="B14" s="42"/>
      <c r="C14" s="14"/>
      <c r="D14" s="14"/>
      <c r="E14" s="14"/>
      <c r="F14" s="8"/>
      <c r="G14" s="8"/>
      <c r="H14" s="8"/>
      <c r="I14" s="8"/>
      <c r="J14" s="8"/>
      <c r="K14" s="8"/>
      <c r="L14" s="8"/>
      <c r="M14" s="2"/>
    </row>
    <row r="15" spans="1:19" ht="79.5" customHeight="1" x14ac:dyDescent="0.2">
      <c r="A15" s="37" t="s">
        <v>22</v>
      </c>
      <c r="B15" s="38"/>
      <c r="C15" s="14">
        <v>600000</v>
      </c>
      <c r="D15" s="14">
        <v>0</v>
      </c>
      <c r="E15" s="14">
        <f t="shared" ref="E15" si="0">C15-D15</f>
        <v>600000</v>
      </c>
      <c r="F15" s="8"/>
      <c r="G15" s="8"/>
      <c r="H15" s="8"/>
      <c r="I15" s="8"/>
      <c r="J15" s="8"/>
      <c r="K15" s="8"/>
      <c r="L15" s="8"/>
      <c r="M15" s="2"/>
    </row>
    <row r="16" spans="1:19" ht="79.5" customHeight="1" x14ac:dyDescent="0.2">
      <c r="A16" s="37" t="s">
        <v>23</v>
      </c>
      <c r="B16" s="38"/>
      <c r="C16" s="14">
        <v>104375</v>
      </c>
      <c r="D16" s="14">
        <v>0</v>
      </c>
      <c r="E16" s="14">
        <f t="shared" ref="E16:E19" si="1">C16-D16</f>
        <v>104375</v>
      </c>
      <c r="F16" s="8"/>
      <c r="G16" s="8"/>
      <c r="H16" s="8"/>
      <c r="I16" s="8"/>
      <c r="J16" s="8"/>
      <c r="K16" s="8"/>
      <c r="L16" s="8"/>
      <c r="M16" s="2"/>
    </row>
    <row r="17" spans="1:13" ht="48" customHeight="1" x14ac:dyDescent="0.2">
      <c r="A17" s="37" t="s">
        <v>35</v>
      </c>
      <c r="B17" s="38"/>
      <c r="C17" s="14">
        <v>140000</v>
      </c>
      <c r="D17" s="14">
        <v>0</v>
      </c>
      <c r="E17" s="14">
        <f t="shared" ref="E17" si="2">C17-D17</f>
        <v>140000</v>
      </c>
    </row>
    <row r="18" spans="1:13" ht="62.25" customHeight="1" x14ac:dyDescent="0.2">
      <c r="A18" s="37" t="s">
        <v>36</v>
      </c>
      <c r="B18" s="38"/>
      <c r="C18" s="14">
        <v>15000</v>
      </c>
      <c r="D18" s="14">
        <v>0</v>
      </c>
      <c r="E18" s="14">
        <f t="shared" ref="E18" si="3">C18-D18</f>
        <v>15000</v>
      </c>
      <c r="F18" s="8"/>
      <c r="G18" s="8"/>
      <c r="H18" s="8"/>
      <c r="I18" s="8"/>
      <c r="J18" s="8"/>
      <c r="K18" s="8"/>
      <c r="L18" s="8"/>
      <c r="M18" s="2"/>
    </row>
    <row r="19" spans="1:13" ht="63.75" customHeight="1" x14ac:dyDescent="0.2">
      <c r="A19" s="41" t="s">
        <v>21</v>
      </c>
      <c r="B19" s="42"/>
      <c r="C19" s="14">
        <v>98625</v>
      </c>
      <c r="D19" s="14">
        <v>0</v>
      </c>
      <c r="E19" s="14">
        <f t="shared" si="1"/>
        <v>98625</v>
      </c>
      <c r="F19" s="8"/>
      <c r="G19" s="8"/>
      <c r="H19" s="8"/>
      <c r="I19" s="8"/>
      <c r="J19" s="8"/>
      <c r="K19" s="8"/>
      <c r="L19" s="8"/>
      <c r="M19" s="2"/>
    </row>
    <row r="20" spans="1:13" x14ac:dyDescent="0.2">
      <c r="A20" s="41"/>
      <c r="B20" s="42"/>
      <c r="C20" s="14"/>
      <c r="D20" s="14"/>
      <c r="E20" s="14"/>
      <c r="F20" s="8"/>
      <c r="G20" s="8"/>
      <c r="H20" s="8"/>
      <c r="I20" s="8"/>
      <c r="J20" s="8"/>
      <c r="K20" s="8"/>
      <c r="L20" s="8"/>
      <c r="M20" s="2"/>
    </row>
    <row r="21" spans="1:13" ht="67.5" customHeight="1" x14ac:dyDescent="0.2">
      <c r="A21" s="41" t="s">
        <v>20</v>
      </c>
      <c r="B21" s="42"/>
      <c r="C21" s="15">
        <v>213625</v>
      </c>
      <c r="D21" s="14">
        <v>0</v>
      </c>
      <c r="E21" s="14">
        <f t="shared" ref="E21" si="4">C21-D21</f>
        <v>213625</v>
      </c>
      <c r="F21" s="7"/>
      <c r="G21" s="7"/>
      <c r="H21" s="7"/>
      <c r="I21" s="7"/>
      <c r="J21" s="7"/>
      <c r="K21" s="7"/>
      <c r="L21" s="7"/>
      <c r="M21" s="7"/>
    </row>
    <row r="22" spans="1:13" s="2" customFormat="1" x14ac:dyDescent="0.2">
      <c r="A22" s="39" t="s">
        <v>0</v>
      </c>
      <c r="B22" s="40"/>
      <c r="C22" s="16">
        <f>SUM(C13:C21)</f>
        <v>4121625</v>
      </c>
      <c r="D22" s="16">
        <f>SUM(D13:D21)</f>
        <v>0</v>
      </c>
      <c r="E22" s="16">
        <f>SUM(E13:E21)</f>
        <v>4121625</v>
      </c>
    </row>
    <row r="23" spans="1:13" s="2" customFormat="1" ht="30" x14ac:dyDescent="0.2">
      <c r="A23" s="26" t="s">
        <v>15</v>
      </c>
      <c r="B23" s="27" t="s">
        <v>9</v>
      </c>
      <c r="C23" s="27" t="s">
        <v>11</v>
      </c>
      <c r="D23" s="27" t="s">
        <v>12</v>
      </c>
      <c r="E23" s="27" t="s">
        <v>13</v>
      </c>
    </row>
    <row r="24" spans="1:13" s="2" customFormat="1" ht="105" x14ac:dyDescent="0.25">
      <c r="A24" s="18" t="s">
        <v>25</v>
      </c>
      <c r="B24" s="33" t="s">
        <v>27</v>
      </c>
      <c r="C24" s="17">
        <v>145000</v>
      </c>
      <c r="D24" s="17">
        <v>0</v>
      </c>
      <c r="E24" s="17">
        <f>C24-D24</f>
        <v>145000</v>
      </c>
    </row>
    <row r="25" spans="1:13" s="2" customFormat="1" ht="15" customHeight="1" x14ac:dyDescent="0.25">
      <c r="A25" s="18" t="s">
        <v>26</v>
      </c>
      <c r="B25" s="32" t="s">
        <v>27</v>
      </c>
      <c r="C25" s="17">
        <v>550000</v>
      </c>
      <c r="D25" s="17">
        <v>0</v>
      </c>
      <c r="E25" s="17">
        <f t="shared" ref="E25:E27" si="5">C25-D25</f>
        <v>550000</v>
      </c>
    </row>
    <row r="26" spans="1:13" s="2" customFormat="1" ht="15" customHeight="1" x14ac:dyDescent="0.25">
      <c r="A26" s="18" t="s">
        <v>29</v>
      </c>
      <c r="B26" s="32" t="s">
        <v>27</v>
      </c>
      <c r="C26" s="17">
        <v>1000000</v>
      </c>
      <c r="D26" s="17">
        <v>0</v>
      </c>
      <c r="E26" s="17">
        <f t="shared" ref="E26" si="6">C26-D26</f>
        <v>1000000</v>
      </c>
    </row>
    <row r="27" spans="1:13" s="2" customFormat="1" ht="45" x14ac:dyDescent="0.25">
      <c r="A27" s="18" t="s">
        <v>24</v>
      </c>
      <c r="B27" s="33" t="s">
        <v>28</v>
      </c>
      <c r="C27" s="17">
        <v>0</v>
      </c>
      <c r="D27" s="17">
        <v>0</v>
      </c>
      <c r="E27" s="17">
        <f t="shared" si="5"/>
        <v>0</v>
      </c>
    </row>
    <row r="28" spans="1:13" s="2" customFormat="1" ht="5.25" customHeight="1" x14ac:dyDescent="0.25">
      <c r="A28" s="13"/>
      <c r="B28" s="21"/>
      <c r="C28" s="21"/>
      <c r="D28" s="21"/>
      <c r="E28" s="21"/>
    </row>
    <row r="29" spans="1:13" s="2" customFormat="1" ht="45" x14ac:dyDescent="0.2">
      <c r="A29" s="28" t="s">
        <v>16</v>
      </c>
      <c r="B29" s="27" t="s">
        <v>10</v>
      </c>
      <c r="C29" s="27" t="s">
        <v>7</v>
      </c>
      <c r="D29" s="27" t="s">
        <v>12</v>
      </c>
      <c r="E29" s="27" t="s">
        <v>13</v>
      </c>
    </row>
    <row r="30" spans="1:13" s="2" customFormat="1" x14ac:dyDescent="0.2">
      <c r="A30" s="34" t="s">
        <v>30</v>
      </c>
      <c r="B30" s="35"/>
      <c r="C30" s="17">
        <v>1200000</v>
      </c>
      <c r="D30" s="17">
        <v>1200000</v>
      </c>
      <c r="E30" s="17">
        <v>0</v>
      </c>
    </row>
    <row r="31" spans="1:13" s="2" customFormat="1" x14ac:dyDescent="0.2">
      <c r="A31" s="34" t="s">
        <v>31</v>
      </c>
      <c r="B31" s="35"/>
      <c r="C31" s="17">
        <v>2040000</v>
      </c>
      <c r="D31" s="17">
        <v>2040000</v>
      </c>
      <c r="E31" s="17">
        <f t="shared" ref="E31:E34" si="7">C31-D31</f>
        <v>0</v>
      </c>
    </row>
    <row r="32" spans="1:13" s="2" customFormat="1" x14ac:dyDescent="0.2">
      <c r="A32" s="34" t="s">
        <v>34</v>
      </c>
      <c r="B32" s="36"/>
      <c r="C32" s="17">
        <v>2000000</v>
      </c>
      <c r="D32" s="17">
        <v>1952027</v>
      </c>
      <c r="E32" s="17">
        <f t="shared" si="7"/>
        <v>47973</v>
      </c>
    </row>
    <row r="33" spans="1:5" s="2" customFormat="1" x14ac:dyDescent="0.2">
      <c r="A33" s="34" t="s">
        <v>33</v>
      </c>
      <c r="B33" s="36"/>
      <c r="C33" s="17">
        <v>1240000</v>
      </c>
      <c r="D33" s="17">
        <v>443734</v>
      </c>
      <c r="E33" s="17">
        <f t="shared" ref="E33" si="8">C33-D33</f>
        <v>796266</v>
      </c>
    </row>
    <row r="34" spans="1:5" s="2" customFormat="1" x14ac:dyDescent="0.2">
      <c r="A34" s="34" t="s">
        <v>32</v>
      </c>
      <c r="B34" s="36"/>
      <c r="C34" s="17">
        <v>0</v>
      </c>
      <c r="D34" s="17">
        <v>0</v>
      </c>
      <c r="E34" s="17">
        <f t="shared" si="7"/>
        <v>0</v>
      </c>
    </row>
    <row r="35" spans="1:5" s="2" customFormat="1" x14ac:dyDescent="0.2"/>
    <row r="36" spans="1:5" s="2" customFormat="1" x14ac:dyDescent="0.2"/>
    <row r="37" spans="1:5" s="2" customFormat="1" x14ac:dyDescent="0.2"/>
    <row r="38" spans="1:5" s="2" customFormat="1" x14ac:dyDescent="0.2"/>
    <row r="39" spans="1:5" s="2" customFormat="1" x14ac:dyDescent="0.2"/>
    <row r="40" spans="1:5" s="2" customFormat="1" x14ac:dyDescent="0.2"/>
    <row r="41" spans="1:5" s="2" customFormat="1" x14ac:dyDescent="0.2"/>
    <row r="42" spans="1:5" s="2" customFormat="1" x14ac:dyDescent="0.2"/>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sheetData>
  <mergeCells count="11">
    <mergeCell ref="A12:B12"/>
    <mergeCell ref="A13:B13"/>
    <mergeCell ref="A14:B14"/>
    <mergeCell ref="A15:B15"/>
    <mergeCell ref="A16:B16"/>
    <mergeCell ref="A17:B17"/>
    <mergeCell ref="A18:B18"/>
    <mergeCell ref="A22:B22"/>
    <mergeCell ref="A21:B21"/>
    <mergeCell ref="A19:B19"/>
    <mergeCell ref="A20:B20"/>
  </mergeCells>
  <phoneticPr fontId="1" type="noConversion"/>
  <pageMargins left="0.5" right="0.5" top="0.5" bottom="0.5" header="0.25" footer="0"/>
  <pageSetup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2019-04-23T17:56:25Z</cp:lastPrinted>
  <dcterms:created xsi:type="dcterms:W3CDTF">2001-02-08T10:40:59Z</dcterms:created>
  <dcterms:modified xsi:type="dcterms:W3CDTF">2019-05-09T01:21:23Z</dcterms:modified>
</cp:coreProperties>
</file>